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.5013852\Dropbox\Nincerto\"/>
    </mc:Choice>
  </mc:AlternateContent>
  <bookViews>
    <workbookView xWindow="0" yWindow="0" windowWidth="17010" windowHeight="7620" activeTab="1"/>
  </bookViews>
  <sheets>
    <sheet name="Hoja1" sheetId="1" r:id="rId1"/>
    <sheet name="Experimento control" sheetId="4" r:id="rId2"/>
    <sheet name="Antagonista" sheetId="2" r:id="rId3"/>
    <sheet name="Agonista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4" l="1"/>
  <c r="M25" i="4"/>
  <c r="M24" i="4"/>
  <c r="M23" i="4"/>
  <c r="J26" i="4"/>
  <c r="J25" i="4"/>
  <c r="J24" i="4"/>
  <c r="J23" i="4"/>
  <c r="G35" i="4"/>
  <c r="G34" i="4"/>
  <c r="G8" i="4"/>
  <c r="G7" i="4"/>
  <c r="G26" i="4"/>
  <c r="N15" i="4"/>
  <c r="M9" i="4"/>
  <c r="N16" i="4"/>
  <c r="N11" i="4"/>
  <c r="N7" i="4"/>
  <c r="N6" i="4"/>
  <c r="N14" i="4"/>
  <c r="N4" i="4"/>
  <c r="N3" i="4"/>
  <c r="L4" i="4"/>
  <c r="L5" i="4"/>
  <c r="M5" i="4" s="1"/>
  <c r="N5" i="4" s="1"/>
  <c r="L6" i="4"/>
  <c r="M6" i="4" s="1"/>
  <c r="L7" i="4"/>
  <c r="M7" i="4" s="1"/>
  <c r="L8" i="4"/>
  <c r="M8" i="4" s="1"/>
  <c r="N8" i="4" s="1"/>
  <c r="L9" i="4"/>
  <c r="L10" i="4"/>
  <c r="M10" i="4" s="1"/>
  <c r="N10" i="4" s="1"/>
  <c r="L11" i="4"/>
  <c r="M11" i="4" s="1"/>
  <c r="L12" i="4"/>
  <c r="L13" i="4"/>
  <c r="L14" i="4"/>
  <c r="M14" i="4" s="1"/>
  <c r="L15" i="4"/>
  <c r="M15" i="4" s="1"/>
  <c r="L16" i="4"/>
  <c r="L17" i="4"/>
  <c r="M17" i="4" s="1"/>
  <c r="N17" i="4" s="1"/>
  <c r="M4" i="4"/>
  <c r="M13" i="4"/>
  <c r="N13" i="4" s="1"/>
  <c r="M16" i="4"/>
  <c r="L3" i="4"/>
  <c r="F4" i="4"/>
  <c r="F5" i="4"/>
  <c r="F6" i="4"/>
  <c r="F7" i="4"/>
  <c r="F8" i="4"/>
  <c r="F11" i="4"/>
  <c r="F12" i="4"/>
  <c r="M12" i="4" s="1"/>
  <c r="N12" i="4" s="1"/>
  <c r="F14" i="4"/>
  <c r="F15" i="4"/>
  <c r="F16" i="4"/>
  <c r="F18" i="4"/>
  <c r="F19" i="4"/>
  <c r="F20" i="4"/>
  <c r="F21" i="4"/>
  <c r="F22" i="4"/>
  <c r="F23" i="4"/>
  <c r="F24" i="4"/>
  <c r="F25" i="4"/>
  <c r="F26" i="4"/>
  <c r="F27" i="4"/>
  <c r="G27" i="4" s="1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3" i="4"/>
  <c r="N9" i="4" l="1"/>
  <c r="BC101" i="2"/>
  <c r="BC102" i="2"/>
  <c r="BC100" i="2"/>
  <c r="BB101" i="2"/>
  <c r="BB102" i="2"/>
  <c r="BB100" i="2"/>
  <c r="BB96" i="2"/>
  <c r="AS96" i="2"/>
  <c r="AT101" i="2"/>
  <c r="AT102" i="2"/>
  <c r="AT100" i="2"/>
  <c r="AS101" i="2"/>
  <c r="AS102" i="2"/>
  <c r="AS100" i="2"/>
  <c r="BC97" i="2"/>
  <c r="BC98" i="2"/>
  <c r="BB97" i="2"/>
  <c r="BB98" i="2"/>
  <c r="BC96" i="2"/>
  <c r="AT97" i="2"/>
  <c r="AT98" i="2"/>
  <c r="AS97" i="2"/>
  <c r="AS98" i="2"/>
  <c r="AT96" i="2"/>
  <c r="AL97" i="2"/>
  <c r="AL98" i="2"/>
  <c r="AK97" i="2"/>
  <c r="AK98" i="2"/>
  <c r="AL96" i="2"/>
  <c r="AK96" i="2"/>
  <c r="AC97" i="2"/>
  <c r="AC98" i="2"/>
  <c r="AC96" i="2"/>
  <c r="AB97" i="2"/>
  <c r="AB98" i="2"/>
  <c r="AB96" i="2"/>
  <c r="BA93" i="2"/>
  <c r="BC93" i="2" s="1"/>
  <c r="AR93" i="2"/>
  <c r="AS93" i="2" s="1"/>
  <c r="BA92" i="2"/>
  <c r="BC92" i="2" s="1"/>
  <c r="AR92" i="2"/>
  <c r="AS92" i="2" s="1"/>
  <c r="BA91" i="2"/>
  <c r="BC91" i="2" s="1"/>
  <c r="AR91" i="2"/>
  <c r="AT91" i="2" s="1"/>
  <c r="BA89" i="2"/>
  <c r="BC89" i="2" s="1"/>
  <c r="AR89" i="2"/>
  <c r="AS89" i="2" s="1"/>
  <c r="AJ89" i="2"/>
  <c r="AL89" i="2" s="1"/>
  <c r="AA89" i="2"/>
  <c r="AC89" i="2" s="1"/>
  <c r="BA88" i="2"/>
  <c r="BC88" i="2" s="1"/>
  <c r="AR88" i="2"/>
  <c r="AS88" i="2" s="1"/>
  <c r="AJ88" i="2"/>
  <c r="AK88" i="2" s="1"/>
  <c r="AA88" i="2"/>
  <c r="AC88" i="2" s="1"/>
  <c r="BA87" i="2"/>
  <c r="BC87" i="2" s="1"/>
  <c r="AR87" i="2"/>
  <c r="AS87" i="2" s="1"/>
  <c r="AL87" i="2"/>
  <c r="AK87" i="2"/>
  <c r="AJ87" i="2"/>
  <c r="AA87" i="2"/>
  <c r="AC87" i="2" s="1"/>
  <c r="BA82" i="2"/>
  <c r="BC82" i="2" s="1"/>
  <c r="AR82" i="2"/>
  <c r="AS82" i="2" s="1"/>
  <c r="BA81" i="2"/>
  <c r="BC81" i="2" s="1"/>
  <c r="AR81" i="2"/>
  <c r="AS81" i="2" s="1"/>
  <c r="BA80" i="2"/>
  <c r="BC80" i="2" s="1"/>
  <c r="AR80" i="2"/>
  <c r="AT80" i="2" s="1"/>
  <c r="BA78" i="2"/>
  <c r="BC78" i="2" s="1"/>
  <c r="AR78" i="2"/>
  <c r="AS78" i="2" s="1"/>
  <c r="AJ78" i="2"/>
  <c r="AL78" i="2" s="1"/>
  <c r="AA78" i="2"/>
  <c r="AC78" i="2" s="1"/>
  <c r="BA77" i="2"/>
  <c r="BC77" i="2" s="1"/>
  <c r="AR77" i="2"/>
  <c r="AS77" i="2" s="1"/>
  <c r="AJ77" i="2"/>
  <c r="AK77" i="2" s="1"/>
  <c r="AA77" i="2"/>
  <c r="AC77" i="2" s="1"/>
  <c r="BA76" i="2"/>
  <c r="BC76" i="2" s="1"/>
  <c r="AR76" i="2"/>
  <c r="AS76" i="2" s="1"/>
  <c r="AJ76" i="2"/>
  <c r="AL76" i="2" s="1"/>
  <c r="AA76" i="2"/>
  <c r="AC76" i="2" s="1"/>
  <c r="BB93" i="2" l="1"/>
  <c r="BB91" i="2"/>
  <c r="AT92" i="2"/>
  <c r="AT89" i="2"/>
  <c r="AT88" i="2"/>
  <c r="AT87" i="2"/>
  <c r="AK89" i="2"/>
  <c r="AL88" i="2"/>
  <c r="AB87" i="2"/>
  <c r="AB88" i="2"/>
  <c r="AB89" i="2"/>
  <c r="AS91" i="2"/>
  <c r="BB87" i="2"/>
  <c r="BB88" i="2"/>
  <c r="BB89" i="2"/>
  <c r="BB92" i="2"/>
  <c r="AT93" i="2"/>
  <c r="BB82" i="2"/>
  <c r="BB80" i="2"/>
  <c r="AT81" i="2"/>
  <c r="AT78" i="2"/>
  <c r="AT77" i="2"/>
  <c r="AT76" i="2"/>
  <c r="AK78" i="2"/>
  <c r="AK76" i="2"/>
  <c r="AL77" i="2"/>
  <c r="AB76" i="2"/>
  <c r="AB77" i="2"/>
  <c r="AB78" i="2"/>
  <c r="AS80" i="2"/>
  <c r="BB76" i="2"/>
  <c r="BB77" i="2"/>
  <c r="BB78" i="2"/>
  <c r="BB81" i="2"/>
  <c r="AT82" i="2"/>
  <c r="BA67" i="2" l="1"/>
  <c r="BC67" i="2" s="1"/>
  <c r="BA71" i="2"/>
  <c r="BB71" i="2" s="1"/>
  <c r="AR71" i="2"/>
  <c r="AS71" i="2" s="1"/>
  <c r="BA70" i="2"/>
  <c r="BC70" i="2" s="1"/>
  <c r="AR70" i="2"/>
  <c r="AT70" i="2" s="1"/>
  <c r="BA69" i="2"/>
  <c r="BB69" i="2" s="1"/>
  <c r="AR69" i="2"/>
  <c r="AT69" i="2" s="1"/>
  <c r="AR67" i="2"/>
  <c r="AT67" i="2" s="1"/>
  <c r="AJ67" i="2"/>
  <c r="AK67" i="2" s="1"/>
  <c r="AA67" i="2"/>
  <c r="AC67" i="2" s="1"/>
  <c r="BA66" i="2"/>
  <c r="BC66" i="2" s="1"/>
  <c r="AR66" i="2"/>
  <c r="AT66" i="2" s="1"/>
  <c r="AJ66" i="2"/>
  <c r="AK66" i="2" s="1"/>
  <c r="AA66" i="2"/>
  <c r="AC66" i="2" s="1"/>
  <c r="BA65" i="2"/>
  <c r="BC65" i="2" s="1"/>
  <c r="AR65" i="2"/>
  <c r="AT65" i="2" s="1"/>
  <c r="AJ65" i="2"/>
  <c r="AK65" i="2" s="1"/>
  <c r="AA65" i="2"/>
  <c r="AC65" i="2" s="1"/>
  <c r="BA61" i="2"/>
  <c r="BC61" i="2" s="1"/>
  <c r="AR61" i="2"/>
  <c r="AS61" i="2" s="1"/>
  <c r="BA60" i="2"/>
  <c r="BC60" i="2" s="1"/>
  <c r="AR60" i="2"/>
  <c r="AS60" i="2" s="1"/>
  <c r="BA59" i="2"/>
  <c r="BC59" i="2" s="1"/>
  <c r="AR59" i="2"/>
  <c r="AS59" i="2" s="1"/>
  <c r="BA57" i="2"/>
  <c r="BC57" i="2" s="1"/>
  <c r="AR57" i="2"/>
  <c r="AT57" i="2" s="1"/>
  <c r="AJ57" i="2"/>
  <c r="AL57" i="2" s="1"/>
  <c r="AA57" i="2"/>
  <c r="AB57" i="2" s="1"/>
  <c r="BA56" i="2"/>
  <c r="BC56" i="2" s="1"/>
  <c r="AR56" i="2"/>
  <c r="AT56" i="2" s="1"/>
  <c r="AJ56" i="2"/>
  <c r="AL56" i="2" s="1"/>
  <c r="AA56" i="2"/>
  <c r="AB56" i="2" s="1"/>
  <c r="BA55" i="2"/>
  <c r="BC55" i="2" s="1"/>
  <c r="AR55" i="2"/>
  <c r="AT55" i="2" s="1"/>
  <c r="AJ55" i="2"/>
  <c r="AL55" i="2" s="1"/>
  <c r="AA55" i="2"/>
  <c r="AB55" i="2" s="1"/>
  <c r="BB56" i="2" l="1"/>
  <c r="AS55" i="2"/>
  <c r="BC71" i="2"/>
  <c r="AS56" i="2"/>
  <c r="AL66" i="2"/>
  <c r="AB67" i="2"/>
  <c r="BB60" i="2"/>
  <c r="AT60" i="2"/>
  <c r="BB57" i="2"/>
  <c r="BB55" i="2"/>
  <c r="AS57" i="2"/>
  <c r="BC69" i="2"/>
  <c r="AT71" i="2"/>
  <c r="AS69" i="2"/>
  <c r="AL67" i="2"/>
  <c r="AL65" i="2"/>
  <c r="AB66" i="2"/>
  <c r="AB65" i="2"/>
  <c r="BB65" i="2"/>
  <c r="BB66" i="2"/>
  <c r="BB67" i="2"/>
  <c r="BB70" i="2"/>
  <c r="AS65" i="2"/>
  <c r="AS66" i="2"/>
  <c r="AS67" i="2"/>
  <c r="AS70" i="2"/>
  <c r="AK55" i="2"/>
  <c r="AC55" i="2"/>
  <c r="AC56" i="2"/>
  <c r="AC57" i="2"/>
  <c r="AT59" i="2"/>
  <c r="AT61" i="2"/>
  <c r="BB59" i="2"/>
  <c r="BB61" i="2"/>
  <c r="AK56" i="2"/>
  <c r="AK57" i="2"/>
  <c r="BA49" i="2"/>
  <c r="BC49" i="2" s="1"/>
  <c r="BA48" i="2"/>
  <c r="BC48" i="2" s="1"/>
  <c r="BA47" i="2"/>
  <c r="BC47" i="2" s="1"/>
  <c r="BA45" i="2"/>
  <c r="BB45" i="2" s="1"/>
  <c r="BA44" i="2"/>
  <c r="BB44" i="2" s="1"/>
  <c r="BA43" i="2"/>
  <c r="BC43" i="2" s="1"/>
  <c r="AR49" i="2"/>
  <c r="AS49" i="2" s="1"/>
  <c r="AR48" i="2"/>
  <c r="AT48" i="2" s="1"/>
  <c r="AR47" i="2"/>
  <c r="AT47" i="2" s="1"/>
  <c r="AR45" i="2"/>
  <c r="AS45" i="2" s="1"/>
  <c r="AJ45" i="2"/>
  <c r="AK45" i="2" s="1"/>
  <c r="AA45" i="2"/>
  <c r="AC45" i="2" s="1"/>
  <c r="AR44" i="2"/>
  <c r="AT44" i="2" s="1"/>
  <c r="AJ44" i="2"/>
  <c r="AK44" i="2" s="1"/>
  <c r="AA44" i="2"/>
  <c r="AB44" i="2" s="1"/>
  <c r="AR43" i="2"/>
  <c r="AT43" i="2" s="1"/>
  <c r="AJ43" i="2"/>
  <c r="AL43" i="2" s="1"/>
  <c r="AA43" i="2"/>
  <c r="AC43" i="2" s="1"/>
  <c r="BB24" i="3"/>
  <c r="BA24" i="3"/>
  <c r="BC24" i="3" s="1"/>
  <c r="AR24" i="3"/>
  <c r="AS24" i="3" s="1"/>
  <c r="BC23" i="3"/>
  <c r="BA23" i="3"/>
  <c r="BB23" i="3" s="1"/>
  <c r="AT23" i="3"/>
  <c r="AS23" i="3"/>
  <c r="AR23" i="3"/>
  <c r="P23" i="3"/>
  <c r="R23" i="3" s="1"/>
  <c r="G23" i="3"/>
  <c r="H23" i="3" s="1"/>
  <c r="BC22" i="3"/>
  <c r="BA22" i="3"/>
  <c r="BB22" i="3" s="1"/>
  <c r="AT22" i="3"/>
  <c r="AS22" i="3"/>
  <c r="AR22" i="3"/>
  <c r="P22" i="3"/>
  <c r="R22" i="3" s="1"/>
  <c r="G22" i="3"/>
  <c r="H22" i="3" s="1"/>
  <c r="R21" i="3"/>
  <c r="P21" i="3"/>
  <c r="Q21" i="3" s="1"/>
  <c r="I21" i="3"/>
  <c r="H21" i="3"/>
  <c r="G21" i="3"/>
  <c r="BA20" i="3"/>
  <c r="BC20" i="3" s="1"/>
  <c r="AS20" i="3"/>
  <c r="AR20" i="3"/>
  <c r="AT20" i="3" s="1"/>
  <c r="AL20" i="3"/>
  <c r="AJ20" i="3"/>
  <c r="AK20" i="3" s="1"/>
  <c r="AC20" i="3"/>
  <c r="AB20" i="3"/>
  <c r="AA20" i="3"/>
  <c r="BA19" i="3"/>
  <c r="BC19" i="3" s="1"/>
  <c r="AS19" i="3"/>
  <c r="AR19" i="3"/>
  <c r="AT19" i="3" s="1"/>
  <c r="AL19" i="3"/>
  <c r="AJ19" i="3"/>
  <c r="AK19" i="3" s="1"/>
  <c r="AC19" i="3"/>
  <c r="AB19" i="3"/>
  <c r="AA19" i="3"/>
  <c r="BA18" i="3"/>
  <c r="BC18" i="3" s="1"/>
  <c r="AS18" i="3"/>
  <c r="AR18" i="3"/>
  <c r="AT18" i="3" s="1"/>
  <c r="AL18" i="3"/>
  <c r="AJ18" i="3"/>
  <c r="AK18" i="3" s="1"/>
  <c r="AC18" i="3"/>
  <c r="AB18" i="3"/>
  <c r="AA18" i="3"/>
  <c r="P18" i="3"/>
  <c r="R18" i="3" s="1"/>
  <c r="H18" i="3"/>
  <c r="G18" i="3"/>
  <c r="I18" i="3" s="1"/>
  <c r="R17" i="3"/>
  <c r="P17" i="3"/>
  <c r="Q17" i="3" s="1"/>
  <c r="I17" i="3"/>
  <c r="H17" i="3"/>
  <c r="G17" i="3"/>
  <c r="P16" i="3"/>
  <c r="R16" i="3" s="1"/>
  <c r="H16" i="3"/>
  <c r="G16" i="3"/>
  <c r="I16" i="3" s="1"/>
  <c r="R13" i="3"/>
  <c r="P13" i="3"/>
  <c r="Q13" i="3" s="1"/>
  <c r="I13" i="3"/>
  <c r="H13" i="3"/>
  <c r="G13" i="3"/>
  <c r="BA12" i="3"/>
  <c r="BC12" i="3" s="1"/>
  <c r="AS12" i="3"/>
  <c r="AR12" i="3"/>
  <c r="AT12" i="3" s="1"/>
  <c r="R12" i="3"/>
  <c r="P12" i="3"/>
  <c r="Q12" i="3" s="1"/>
  <c r="I12" i="3"/>
  <c r="H12" i="3"/>
  <c r="G12" i="3"/>
  <c r="BA11" i="3"/>
  <c r="BC11" i="3" s="1"/>
  <c r="AS11" i="3"/>
  <c r="AR11" i="3"/>
  <c r="AT11" i="3" s="1"/>
  <c r="R11" i="3"/>
  <c r="P11" i="3"/>
  <c r="Q11" i="3" s="1"/>
  <c r="I11" i="3"/>
  <c r="H11" i="3"/>
  <c r="G11" i="3"/>
  <c r="BA10" i="3"/>
  <c r="BC10" i="3" s="1"/>
  <c r="AS10" i="3"/>
  <c r="AR10" i="3"/>
  <c r="AT10" i="3" s="1"/>
  <c r="BC8" i="3"/>
  <c r="BA8" i="3"/>
  <c r="BB8" i="3" s="1"/>
  <c r="AT8" i="3"/>
  <c r="AS8" i="3"/>
  <c r="AR8" i="3"/>
  <c r="AJ8" i="3"/>
  <c r="AL8" i="3" s="1"/>
  <c r="AB8" i="3"/>
  <c r="AA8" i="3"/>
  <c r="AC8" i="3" s="1"/>
  <c r="R8" i="3"/>
  <c r="P8" i="3"/>
  <c r="Q8" i="3" s="1"/>
  <c r="I8" i="3"/>
  <c r="H8" i="3"/>
  <c r="G8" i="3"/>
  <c r="BA7" i="3"/>
  <c r="BC7" i="3" s="1"/>
  <c r="AS7" i="3"/>
  <c r="AR7" i="3"/>
  <c r="AT7" i="3" s="1"/>
  <c r="AL7" i="3"/>
  <c r="AJ7" i="3"/>
  <c r="AK7" i="3" s="1"/>
  <c r="AC7" i="3"/>
  <c r="AB7" i="3"/>
  <c r="AA7" i="3"/>
  <c r="P7" i="3"/>
  <c r="R7" i="3" s="1"/>
  <c r="H7" i="3"/>
  <c r="G7" i="3"/>
  <c r="I7" i="3" s="1"/>
  <c r="BC6" i="3"/>
  <c r="BA6" i="3"/>
  <c r="BB6" i="3" s="1"/>
  <c r="AT6" i="3"/>
  <c r="AS6" i="3"/>
  <c r="AR6" i="3"/>
  <c r="AJ6" i="3"/>
  <c r="AK6" i="3" s="1"/>
  <c r="AA6" i="3"/>
  <c r="AB6" i="3" s="1"/>
  <c r="R6" i="3"/>
  <c r="P6" i="3"/>
  <c r="Q6" i="3" s="1"/>
  <c r="I6" i="3"/>
  <c r="H6" i="3"/>
  <c r="G6" i="3"/>
  <c r="BC45" i="2" l="1"/>
  <c r="BB49" i="2"/>
  <c r="AT49" i="2"/>
  <c r="AS48" i="2"/>
  <c r="BC44" i="2"/>
  <c r="AT45" i="2"/>
  <c r="AS43" i="2"/>
  <c r="BB43" i="2"/>
  <c r="BB48" i="2"/>
  <c r="BB47" i="2"/>
  <c r="AL45" i="2"/>
  <c r="AL44" i="2"/>
  <c r="AB45" i="2"/>
  <c r="AC44" i="2"/>
  <c r="AB43" i="2"/>
  <c r="AK43" i="2"/>
  <c r="AS44" i="2"/>
  <c r="AS47" i="2"/>
  <c r="AL6" i="3"/>
  <c r="AC6" i="3"/>
  <c r="I22" i="3"/>
  <c r="I23" i="3"/>
  <c r="AT24" i="3"/>
  <c r="Q7" i="3"/>
  <c r="BB7" i="3"/>
  <c r="AK8" i="3"/>
  <c r="BB10" i="3"/>
  <c r="BB11" i="3"/>
  <c r="BB12" i="3"/>
  <c r="Q16" i="3"/>
  <c r="Q18" i="3"/>
  <c r="BB18" i="3"/>
  <c r="BB19" i="3"/>
  <c r="BB20" i="3"/>
  <c r="Q22" i="3"/>
  <c r="Q23" i="3"/>
  <c r="BA39" i="2" l="1"/>
  <c r="BB39" i="2" s="1"/>
  <c r="AR39" i="2"/>
  <c r="AT39" i="2" s="1"/>
  <c r="BA38" i="2"/>
  <c r="BB38" i="2" s="1"/>
  <c r="AR38" i="2"/>
  <c r="AT38" i="2" s="1"/>
  <c r="BA37" i="2"/>
  <c r="BB37" i="2" s="1"/>
  <c r="AR37" i="2"/>
  <c r="AS37" i="2" s="1"/>
  <c r="BA35" i="2"/>
  <c r="BC35" i="2" s="1"/>
  <c r="AR35" i="2"/>
  <c r="AT35" i="2" s="1"/>
  <c r="BA34" i="2"/>
  <c r="BB34" i="2" s="1"/>
  <c r="AR34" i="2"/>
  <c r="AT34" i="2" s="1"/>
  <c r="BA33" i="2"/>
  <c r="BB33" i="2" s="1"/>
  <c r="AR33" i="2"/>
  <c r="AT33" i="2" s="1"/>
  <c r="AJ35" i="2"/>
  <c r="AL35" i="2" s="1"/>
  <c r="AA35" i="2"/>
  <c r="AB35" i="2" s="1"/>
  <c r="AJ34" i="2"/>
  <c r="AK34" i="2" s="1"/>
  <c r="AA34" i="2"/>
  <c r="AC34" i="2" s="1"/>
  <c r="AJ33" i="2"/>
  <c r="AL33" i="2" s="1"/>
  <c r="AA33" i="2"/>
  <c r="AB33" i="2" s="1"/>
  <c r="W142" i="2"/>
  <c r="S142" i="2"/>
  <c r="V142" i="2"/>
  <c r="R142" i="2"/>
  <c r="I142" i="2"/>
  <c r="H142" i="2"/>
  <c r="E142" i="2"/>
  <c r="D142" i="2"/>
  <c r="AS34" i="2" l="1"/>
  <c r="AL34" i="2"/>
  <c r="AT37" i="2"/>
  <c r="BC34" i="2"/>
  <c r="BC37" i="2"/>
  <c r="BC39" i="2"/>
  <c r="AS39" i="2"/>
  <c r="BB35" i="2"/>
  <c r="AS33" i="2"/>
  <c r="BC33" i="2"/>
  <c r="AS35" i="2"/>
  <c r="AS38" i="2"/>
  <c r="BC38" i="2"/>
  <c r="AC35" i="2"/>
  <c r="AC33" i="2"/>
  <c r="AK35" i="2"/>
  <c r="AB34" i="2"/>
  <c r="AK33" i="2"/>
  <c r="BA30" i="2"/>
  <c r="BB30" i="2" s="1"/>
  <c r="BA29" i="2"/>
  <c r="BC29" i="2" s="1"/>
  <c r="BA28" i="2"/>
  <c r="BC28" i="2" s="1"/>
  <c r="BA26" i="2"/>
  <c r="BB26" i="2" s="1"/>
  <c r="BA25" i="2"/>
  <c r="BC25" i="2" s="1"/>
  <c r="BA24" i="2"/>
  <c r="BC24" i="2" s="1"/>
  <c r="AR30" i="2"/>
  <c r="AS30" i="2" s="1"/>
  <c r="AR29" i="2"/>
  <c r="AT29" i="2" s="1"/>
  <c r="AR28" i="2"/>
  <c r="AT28" i="2" s="1"/>
  <c r="AR26" i="2"/>
  <c r="AS26" i="2" s="1"/>
  <c r="AR25" i="2"/>
  <c r="AT25" i="2" s="1"/>
  <c r="AR24" i="2"/>
  <c r="AT24" i="2" s="1"/>
  <c r="AJ26" i="2"/>
  <c r="AL26" i="2" s="1"/>
  <c r="AA26" i="2"/>
  <c r="AB26" i="2" s="1"/>
  <c r="AJ25" i="2"/>
  <c r="AL25" i="2" s="1"/>
  <c r="AA25" i="2"/>
  <c r="AB25" i="2" s="1"/>
  <c r="AJ24" i="2"/>
  <c r="AL24" i="2" s="1"/>
  <c r="AA24" i="2"/>
  <c r="AB24" i="2" s="1"/>
  <c r="AR21" i="2"/>
  <c r="AT21" i="2" s="1"/>
  <c r="AR20" i="2"/>
  <c r="AT20" i="2" s="1"/>
  <c r="AR19" i="2"/>
  <c r="AT19" i="2" s="1"/>
  <c r="BA21" i="2"/>
  <c r="BC21" i="2" s="1"/>
  <c r="BA20" i="2"/>
  <c r="BC20" i="2" s="1"/>
  <c r="BA19" i="2"/>
  <c r="BC19" i="2" s="1"/>
  <c r="BA17" i="2"/>
  <c r="BC17" i="2" s="1"/>
  <c r="AR17" i="2"/>
  <c r="AT17" i="2" s="1"/>
  <c r="BA16" i="2"/>
  <c r="BB16" i="2" s="1"/>
  <c r="AR16" i="2"/>
  <c r="AS16" i="2" s="1"/>
  <c r="BA15" i="2"/>
  <c r="BC15" i="2" s="1"/>
  <c r="AR15" i="2"/>
  <c r="AT15" i="2" s="1"/>
  <c r="AJ17" i="2"/>
  <c r="AL17" i="2" s="1"/>
  <c r="AA17" i="2"/>
  <c r="AB17" i="2" s="1"/>
  <c r="AJ16" i="2"/>
  <c r="AL16" i="2" s="1"/>
  <c r="AA16" i="2"/>
  <c r="AC16" i="2" s="1"/>
  <c r="AJ15" i="2"/>
  <c r="AK15" i="2" s="1"/>
  <c r="AA15" i="2"/>
  <c r="AB15" i="2" s="1"/>
  <c r="BA12" i="2"/>
  <c r="BB12" i="2" s="1"/>
  <c r="BA11" i="2"/>
  <c r="BB11" i="2" s="1"/>
  <c r="BA10" i="2"/>
  <c r="BC10" i="2" s="1"/>
  <c r="AR12" i="2"/>
  <c r="AS12" i="2" s="1"/>
  <c r="AR11" i="2"/>
  <c r="AT11" i="2" s="1"/>
  <c r="AR10" i="2"/>
  <c r="AT10" i="2" s="1"/>
  <c r="BA8" i="2"/>
  <c r="BB8" i="2" s="1"/>
  <c r="AR8" i="2"/>
  <c r="AT8" i="2" s="1"/>
  <c r="BA7" i="2"/>
  <c r="BC7" i="2" s="1"/>
  <c r="AR7" i="2"/>
  <c r="AT7" i="2" s="1"/>
  <c r="BA6" i="2"/>
  <c r="BB6" i="2" s="1"/>
  <c r="AR6" i="2"/>
  <c r="AS6" i="2" s="1"/>
  <c r="AJ8" i="2"/>
  <c r="AK8" i="2" s="1"/>
  <c r="AA8" i="2"/>
  <c r="AC8" i="2" s="1"/>
  <c r="AJ7" i="2"/>
  <c r="AL7" i="2" s="1"/>
  <c r="AA7" i="2"/>
  <c r="AB7" i="2" s="1"/>
  <c r="AJ6" i="2"/>
  <c r="AL6" i="2" s="1"/>
  <c r="AA6" i="2"/>
  <c r="AC6" i="2" s="1"/>
  <c r="AL8" i="2" l="1"/>
  <c r="BC11" i="2"/>
  <c r="AL15" i="2"/>
  <c r="AS21" i="2"/>
  <c r="AC26" i="2"/>
  <c r="BC8" i="2"/>
  <c r="AK25" i="2"/>
  <c r="AK6" i="2"/>
  <c r="AK16" i="2"/>
  <c r="BC6" i="2"/>
  <c r="AC24" i="2"/>
  <c r="BC30" i="2"/>
  <c r="AT30" i="2"/>
  <c r="BB25" i="2"/>
  <c r="BC26" i="2"/>
  <c r="BB24" i="2"/>
  <c r="BB29" i="2"/>
  <c r="BB28" i="2"/>
  <c r="AT26" i="2"/>
  <c r="AS25" i="2"/>
  <c r="AS24" i="2"/>
  <c r="AS29" i="2"/>
  <c r="AS28" i="2"/>
  <c r="AK24" i="2"/>
  <c r="AC25" i="2"/>
  <c r="AK26" i="2"/>
  <c r="AC15" i="2"/>
  <c r="AC17" i="2"/>
  <c r="AC7" i="2"/>
  <c r="AS20" i="2"/>
  <c r="AS19" i="2"/>
  <c r="BB20" i="2"/>
  <c r="BB15" i="2"/>
  <c r="BC16" i="2"/>
  <c r="BB17" i="2"/>
  <c r="AT16" i="2"/>
  <c r="AS15" i="2"/>
  <c r="AS17" i="2"/>
  <c r="BB19" i="2"/>
  <c r="BB21" i="2"/>
  <c r="AB16" i="2"/>
  <c r="AK17" i="2"/>
  <c r="BC12" i="2"/>
  <c r="BB10" i="2"/>
  <c r="AT12" i="2"/>
  <c r="AS11" i="2"/>
  <c r="AS10" i="2"/>
  <c r="AS8" i="2"/>
  <c r="AT6" i="2"/>
  <c r="BB7" i="2"/>
  <c r="AS7" i="2"/>
  <c r="AB6" i="2"/>
  <c r="AB8" i="2"/>
  <c r="AK7" i="2"/>
  <c r="P39" i="2" l="1"/>
  <c r="R39" i="2" s="1"/>
  <c r="G39" i="2"/>
  <c r="I39" i="2" s="1"/>
  <c r="P38" i="2"/>
  <c r="R38" i="2" s="1"/>
  <c r="G38" i="2"/>
  <c r="H38" i="2" s="1"/>
  <c r="P37" i="2"/>
  <c r="R37" i="2" s="1"/>
  <c r="G37" i="2"/>
  <c r="I37" i="2" s="1"/>
  <c r="P34" i="2"/>
  <c r="Q34" i="2" s="1"/>
  <c r="G34" i="2"/>
  <c r="I34" i="2" s="1"/>
  <c r="P33" i="2"/>
  <c r="R33" i="2" s="1"/>
  <c r="G33" i="2"/>
  <c r="H33" i="2" s="1"/>
  <c r="P32" i="2"/>
  <c r="Q32" i="2" s="1"/>
  <c r="G32" i="2"/>
  <c r="I32" i="2" s="1"/>
  <c r="R34" i="2" l="1"/>
  <c r="Q39" i="2"/>
  <c r="Q37" i="2"/>
  <c r="I38" i="2"/>
  <c r="R32" i="2"/>
  <c r="H34" i="2"/>
  <c r="I33" i="2"/>
  <c r="H32" i="2"/>
  <c r="H37" i="2"/>
  <c r="H39" i="2"/>
  <c r="Q38" i="2"/>
  <c r="Q33" i="2"/>
  <c r="P28" i="2"/>
  <c r="R28" i="2" s="1"/>
  <c r="P27" i="2"/>
  <c r="Q27" i="2" s="1"/>
  <c r="P26" i="2"/>
  <c r="R26" i="2" s="1"/>
  <c r="G28" i="2"/>
  <c r="H28" i="2" s="1"/>
  <c r="G27" i="2"/>
  <c r="I27" i="2" s="1"/>
  <c r="G26" i="2"/>
  <c r="I26" i="2" s="1"/>
  <c r="P23" i="2"/>
  <c r="R23" i="2" s="1"/>
  <c r="P22" i="2"/>
  <c r="Q22" i="2" s="1"/>
  <c r="P21" i="2"/>
  <c r="Q21" i="2" s="1"/>
  <c r="G23" i="2"/>
  <c r="I23" i="2" s="1"/>
  <c r="G22" i="2"/>
  <c r="H22" i="2" s="1"/>
  <c r="G21" i="2"/>
  <c r="I21" i="2" s="1"/>
  <c r="P17" i="2"/>
  <c r="Q17" i="2" s="1"/>
  <c r="P16" i="2"/>
  <c r="R16" i="2" s="1"/>
  <c r="G17" i="2"/>
  <c r="I17" i="2" s="1"/>
  <c r="G16" i="2"/>
  <c r="H16" i="2" s="1"/>
  <c r="P12" i="2"/>
  <c r="R12" i="2" s="1"/>
  <c r="P11" i="2"/>
  <c r="Q11" i="2" s="1"/>
  <c r="G12" i="2"/>
  <c r="I12" i="2" s="1"/>
  <c r="G11" i="2"/>
  <c r="H11" i="2" s="1"/>
  <c r="P8" i="2"/>
  <c r="R8" i="2" s="1"/>
  <c r="P7" i="2"/>
  <c r="Q7" i="2" s="1"/>
  <c r="P6" i="2"/>
  <c r="R6" i="2" s="1"/>
  <c r="G8" i="2"/>
  <c r="I8" i="2" s="1"/>
  <c r="G7" i="2"/>
  <c r="I7" i="2" s="1"/>
  <c r="G6" i="2"/>
  <c r="H6" i="2" s="1"/>
  <c r="R17" i="2" l="1"/>
  <c r="I22" i="2"/>
  <c r="Q26" i="2"/>
  <c r="R21" i="2"/>
  <c r="R22" i="2"/>
  <c r="I98" i="2"/>
  <c r="I102" i="2"/>
  <c r="R7" i="2"/>
  <c r="R99" i="2"/>
  <c r="I28" i="2"/>
  <c r="I99" i="2" s="1"/>
  <c r="R27" i="2"/>
  <c r="H7" i="2"/>
  <c r="I11" i="2"/>
  <c r="H21" i="2"/>
  <c r="I16" i="2"/>
  <c r="Q28" i="2"/>
  <c r="H27" i="2"/>
  <c r="H26" i="2"/>
  <c r="Q23" i="2"/>
  <c r="H23" i="2"/>
  <c r="Q16" i="2"/>
  <c r="H17" i="2"/>
  <c r="R11" i="2"/>
  <c r="R97" i="2" s="1"/>
  <c r="Q12" i="2"/>
  <c r="Q98" i="2" s="1"/>
  <c r="H12" i="2"/>
  <c r="H8" i="2"/>
  <c r="Q6" i="2"/>
  <c r="I6" i="2"/>
  <c r="Q8" i="2"/>
  <c r="P75" i="1"/>
  <c r="R75" i="1" s="1"/>
  <c r="R74" i="1"/>
  <c r="P74" i="1"/>
  <c r="Q74" i="1" s="1"/>
  <c r="R73" i="1"/>
  <c r="Q73" i="1"/>
  <c r="P73" i="1"/>
  <c r="P72" i="1"/>
  <c r="Q72" i="1" s="1"/>
  <c r="P71" i="1"/>
  <c r="R71" i="1" s="1"/>
  <c r="R70" i="1"/>
  <c r="P70" i="1"/>
  <c r="Q70" i="1" s="1"/>
  <c r="R69" i="1"/>
  <c r="Q69" i="1"/>
  <c r="P69" i="1"/>
  <c r="P68" i="1"/>
  <c r="R68" i="1" s="1"/>
  <c r="P67" i="1"/>
  <c r="R67" i="1" s="1"/>
  <c r="R66" i="1"/>
  <c r="P66" i="1"/>
  <c r="Q66" i="1" s="1"/>
  <c r="P65" i="1"/>
  <c r="R65" i="1" s="1"/>
  <c r="P64" i="1"/>
  <c r="Q64" i="1" s="1"/>
  <c r="P63" i="1"/>
  <c r="R63" i="1" s="1"/>
  <c r="R62" i="1"/>
  <c r="P62" i="1"/>
  <c r="Q62" i="1" s="1"/>
  <c r="P61" i="1"/>
  <c r="R61" i="1" s="1"/>
  <c r="P60" i="1"/>
  <c r="Q60" i="1" s="1"/>
  <c r="P56" i="1"/>
  <c r="Q56" i="1" s="1"/>
  <c r="R55" i="1"/>
  <c r="Q55" i="1"/>
  <c r="P55" i="1"/>
  <c r="P54" i="1"/>
  <c r="R54" i="1" s="1"/>
  <c r="P53" i="1"/>
  <c r="R53" i="1" s="1"/>
  <c r="R52" i="1"/>
  <c r="P52" i="1"/>
  <c r="Q52" i="1" s="1"/>
  <c r="P51" i="1"/>
  <c r="R51" i="1" s="1"/>
  <c r="P50" i="1"/>
  <c r="R50" i="1" s="1"/>
  <c r="P49" i="1"/>
  <c r="R49" i="1" s="1"/>
  <c r="P48" i="1"/>
  <c r="Q48" i="1" s="1"/>
  <c r="P47" i="1"/>
  <c r="R47" i="1" s="1"/>
  <c r="P46" i="1"/>
  <c r="R46" i="1" s="1"/>
  <c r="P45" i="1"/>
  <c r="R45" i="1" s="1"/>
  <c r="P44" i="1"/>
  <c r="Q44" i="1" s="1"/>
  <c r="R43" i="1"/>
  <c r="P43" i="1"/>
  <c r="Q43" i="1" s="1"/>
  <c r="P42" i="1"/>
  <c r="R42" i="1" s="1"/>
  <c r="P41" i="1"/>
  <c r="R41" i="1" s="1"/>
  <c r="P37" i="1"/>
  <c r="R37" i="1" s="1"/>
  <c r="P36" i="1"/>
  <c r="Q36" i="1" s="1"/>
  <c r="P35" i="1"/>
  <c r="R35" i="1" s="1"/>
  <c r="P34" i="1"/>
  <c r="R34" i="1" s="1"/>
  <c r="Q33" i="1"/>
  <c r="P33" i="1"/>
  <c r="R33" i="1" s="1"/>
  <c r="P32" i="1"/>
  <c r="Q32" i="1" s="1"/>
  <c r="Q31" i="1"/>
  <c r="P31" i="1"/>
  <c r="R31" i="1" s="1"/>
  <c r="P30" i="1"/>
  <c r="R30" i="1" s="1"/>
  <c r="P29" i="1"/>
  <c r="R29" i="1" s="1"/>
  <c r="P28" i="1"/>
  <c r="Q28" i="1" s="1"/>
  <c r="P27" i="1"/>
  <c r="R27" i="1" s="1"/>
  <c r="P26" i="1"/>
  <c r="R26" i="1" s="1"/>
  <c r="P25" i="1"/>
  <c r="R25" i="1" s="1"/>
  <c r="R24" i="1"/>
  <c r="P24" i="1"/>
  <c r="Q24" i="1" s="1"/>
  <c r="P23" i="1"/>
  <c r="R23" i="1" s="1"/>
  <c r="P22" i="1"/>
  <c r="R22" i="1" s="1"/>
  <c r="R18" i="1"/>
  <c r="Q18" i="1"/>
  <c r="P18" i="1"/>
  <c r="P17" i="1"/>
  <c r="R17" i="1" s="1"/>
  <c r="P16" i="1"/>
  <c r="R16" i="1" s="1"/>
  <c r="P15" i="1"/>
  <c r="R15" i="1" s="1"/>
  <c r="R14" i="1"/>
  <c r="Q14" i="1"/>
  <c r="P14" i="1"/>
  <c r="P13" i="1"/>
  <c r="R13" i="1" s="1"/>
  <c r="P12" i="1"/>
  <c r="R12" i="1" s="1"/>
  <c r="P11" i="1"/>
  <c r="R11" i="1" s="1"/>
  <c r="R10" i="1"/>
  <c r="Q10" i="1"/>
  <c r="P10" i="1"/>
  <c r="P9" i="1"/>
  <c r="R9" i="1" s="1"/>
  <c r="P8" i="1"/>
  <c r="R8" i="1" s="1"/>
  <c r="P7" i="1"/>
  <c r="R7" i="1" s="1"/>
  <c r="P6" i="1"/>
  <c r="R6" i="1" s="1"/>
  <c r="P5" i="1"/>
  <c r="R5" i="1" s="1"/>
  <c r="P4" i="1"/>
  <c r="R4" i="1" s="1"/>
  <c r="P3" i="1"/>
  <c r="R3" i="1" s="1"/>
  <c r="F132" i="1"/>
  <c r="H132" i="1" s="1"/>
  <c r="F131" i="1"/>
  <c r="G131" i="1" s="1"/>
  <c r="H130" i="1"/>
  <c r="F130" i="1"/>
  <c r="G130" i="1" s="1"/>
  <c r="F129" i="1"/>
  <c r="H129" i="1" s="1"/>
  <c r="F128" i="1"/>
  <c r="H128" i="1" s="1"/>
  <c r="H127" i="1"/>
  <c r="F127" i="1"/>
  <c r="G127" i="1" s="1"/>
  <c r="H126" i="1"/>
  <c r="G126" i="1"/>
  <c r="F126" i="1"/>
  <c r="F125" i="1"/>
  <c r="G125" i="1" s="1"/>
  <c r="F124" i="1"/>
  <c r="H124" i="1" s="1"/>
  <c r="H123" i="1"/>
  <c r="F123" i="1"/>
  <c r="G123" i="1" s="1"/>
  <c r="F122" i="1"/>
  <c r="G122" i="1" s="1"/>
  <c r="F121" i="1"/>
  <c r="G121" i="1" s="1"/>
  <c r="F120" i="1"/>
  <c r="H120" i="1" s="1"/>
  <c r="H119" i="1"/>
  <c r="F119" i="1"/>
  <c r="G119" i="1" s="1"/>
  <c r="H118" i="1"/>
  <c r="G118" i="1"/>
  <c r="F118" i="1"/>
  <c r="F117" i="1"/>
  <c r="G117" i="1" s="1"/>
  <c r="F113" i="1"/>
  <c r="H113" i="1" s="1"/>
  <c r="H112" i="1"/>
  <c r="G112" i="1"/>
  <c r="F112" i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G98" i="1" s="1"/>
  <c r="F94" i="1"/>
  <c r="H94" i="1" s="1"/>
  <c r="H93" i="1"/>
  <c r="F93" i="1"/>
  <c r="G93" i="1" s="1"/>
  <c r="H92" i="1"/>
  <c r="F92" i="1"/>
  <c r="G92" i="1" s="1"/>
  <c r="F91" i="1"/>
  <c r="H91" i="1" s="1"/>
  <c r="F90" i="1"/>
  <c r="H90" i="1" s="1"/>
  <c r="H89" i="1"/>
  <c r="F89" i="1"/>
  <c r="G89" i="1" s="1"/>
  <c r="F88" i="1"/>
  <c r="H88" i="1" s="1"/>
  <c r="F87" i="1"/>
  <c r="H87" i="1" s="1"/>
  <c r="F86" i="1"/>
  <c r="H86" i="1" s="1"/>
  <c r="H85" i="1"/>
  <c r="F85" i="1"/>
  <c r="G85" i="1" s="1"/>
  <c r="F84" i="1"/>
  <c r="G84" i="1" s="1"/>
  <c r="F83" i="1"/>
  <c r="H83" i="1" s="1"/>
  <c r="F82" i="1"/>
  <c r="H82" i="1" s="1"/>
  <c r="H81" i="1"/>
  <c r="F81" i="1"/>
  <c r="G81" i="1" s="1"/>
  <c r="F80" i="1"/>
  <c r="H80" i="1" s="1"/>
  <c r="F79" i="1"/>
  <c r="H79" i="1" s="1"/>
  <c r="F75" i="1"/>
  <c r="H75" i="1" s="1"/>
  <c r="H74" i="1"/>
  <c r="F74" i="1"/>
  <c r="G74" i="1" s="1"/>
  <c r="H73" i="1"/>
  <c r="G73" i="1"/>
  <c r="F73" i="1"/>
  <c r="F72" i="1"/>
  <c r="H72" i="1" s="1"/>
  <c r="F71" i="1"/>
  <c r="H71" i="1" s="1"/>
  <c r="H70" i="1"/>
  <c r="F70" i="1"/>
  <c r="G70" i="1" s="1"/>
  <c r="H69" i="1"/>
  <c r="G69" i="1"/>
  <c r="F69" i="1"/>
  <c r="F68" i="1"/>
  <c r="H68" i="1" s="1"/>
  <c r="F67" i="1"/>
  <c r="H67" i="1" s="1"/>
  <c r="H66" i="1"/>
  <c r="F66" i="1"/>
  <c r="G66" i="1" s="1"/>
  <c r="F65" i="1"/>
  <c r="H65" i="1" s="1"/>
  <c r="F64" i="1"/>
  <c r="H64" i="1" s="1"/>
  <c r="F63" i="1"/>
  <c r="H63" i="1" s="1"/>
  <c r="F62" i="1"/>
  <c r="G62" i="1" s="1"/>
  <c r="F61" i="1"/>
  <c r="H61" i="1" s="1"/>
  <c r="F60" i="1"/>
  <c r="G60" i="1" s="1"/>
  <c r="F56" i="1"/>
  <c r="H56" i="1" s="1"/>
  <c r="H55" i="1"/>
  <c r="F55" i="1"/>
  <c r="G55" i="1" s="1"/>
  <c r="H54" i="1"/>
  <c r="G54" i="1"/>
  <c r="F54" i="1"/>
  <c r="F53" i="1"/>
  <c r="H53" i="1" s="1"/>
  <c r="F52" i="1"/>
  <c r="H52" i="1" s="1"/>
  <c r="H51" i="1"/>
  <c r="G51" i="1"/>
  <c r="F51" i="1"/>
  <c r="H50" i="1"/>
  <c r="F50" i="1"/>
  <c r="G50" i="1" s="1"/>
  <c r="F49" i="1"/>
  <c r="H49" i="1" s="1"/>
  <c r="F48" i="1"/>
  <c r="H48" i="1" s="1"/>
  <c r="H47" i="1"/>
  <c r="G47" i="1"/>
  <c r="F47" i="1"/>
  <c r="F46" i="1"/>
  <c r="G46" i="1" s="1"/>
  <c r="F45" i="1"/>
  <c r="H45" i="1" s="1"/>
  <c r="F44" i="1"/>
  <c r="H44" i="1" s="1"/>
  <c r="H43" i="1"/>
  <c r="G43" i="1"/>
  <c r="F43" i="1"/>
  <c r="H42" i="1"/>
  <c r="F42" i="1"/>
  <c r="G42" i="1" s="1"/>
  <c r="F41" i="1"/>
  <c r="H41" i="1" s="1"/>
  <c r="F37" i="1"/>
  <c r="H37" i="1" s="1"/>
  <c r="F36" i="1"/>
  <c r="G36" i="1" s="1"/>
  <c r="H35" i="1"/>
  <c r="F35" i="1"/>
  <c r="G35" i="1" s="1"/>
  <c r="F34" i="1"/>
  <c r="H34" i="1" s="1"/>
  <c r="F33" i="1"/>
  <c r="H33" i="1" s="1"/>
  <c r="F32" i="1"/>
  <c r="G32" i="1" s="1"/>
  <c r="H31" i="1"/>
  <c r="G31" i="1"/>
  <c r="F31" i="1"/>
  <c r="F30" i="1"/>
  <c r="H30" i="1" s="1"/>
  <c r="F29" i="1"/>
  <c r="H29" i="1" s="1"/>
  <c r="H28" i="1"/>
  <c r="F28" i="1"/>
  <c r="G28" i="1" s="1"/>
  <c r="F27" i="1"/>
  <c r="H27" i="1" s="1"/>
  <c r="F26" i="1"/>
  <c r="H26" i="1" s="1"/>
  <c r="F25" i="1"/>
  <c r="H25" i="1" s="1"/>
  <c r="F24" i="1"/>
  <c r="G24" i="1" s="1"/>
  <c r="F23" i="1"/>
  <c r="H23" i="1" s="1"/>
  <c r="F22" i="1"/>
  <c r="H22" i="1" s="1"/>
  <c r="F18" i="1"/>
  <c r="H18" i="1" s="1"/>
  <c r="H17" i="1"/>
  <c r="F17" i="1"/>
  <c r="G17" i="1" s="1"/>
  <c r="H16" i="1"/>
  <c r="G16" i="1"/>
  <c r="F16" i="1"/>
  <c r="F15" i="1"/>
  <c r="G15" i="1" s="1"/>
  <c r="F14" i="1"/>
  <c r="H14" i="1" s="1"/>
  <c r="H13" i="1"/>
  <c r="F13" i="1"/>
  <c r="G13" i="1" s="1"/>
  <c r="H12" i="1"/>
  <c r="G12" i="1"/>
  <c r="F12" i="1"/>
  <c r="F11" i="1"/>
  <c r="H11" i="1" s="1"/>
  <c r="F10" i="1"/>
  <c r="G10" i="1" s="1"/>
  <c r="H9" i="1"/>
  <c r="F9" i="1"/>
  <c r="G9" i="1" s="1"/>
  <c r="F8" i="1"/>
  <c r="H8" i="1" s="1"/>
  <c r="F7" i="1"/>
  <c r="H7" i="1" s="1"/>
  <c r="H6" i="1"/>
  <c r="F6" i="1"/>
  <c r="G6" i="1" s="1"/>
  <c r="F5" i="1"/>
  <c r="H5" i="1" s="1"/>
  <c r="F4" i="1"/>
  <c r="H4" i="1" s="1"/>
  <c r="F3" i="1"/>
  <c r="H3" i="1" s="1"/>
  <c r="H97" i="2" l="1"/>
  <c r="H101" i="2"/>
  <c r="Q102" i="2"/>
  <c r="Q97" i="2"/>
  <c r="Q101" i="2"/>
  <c r="H99" i="2"/>
  <c r="R101" i="2"/>
  <c r="Q99" i="2"/>
  <c r="R102" i="2"/>
  <c r="R98" i="2"/>
  <c r="I101" i="2"/>
  <c r="I97" i="2"/>
  <c r="H98" i="2"/>
  <c r="H102" i="2"/>
  <c r="Q65" i="1"/>
  <c r="Q61" i="1"/>
  <c r="Q68" i="1"/>
  <c r="R60" i="1"/>
  <c r="Q63" i="1"/>
  <c r="R64" i="1"/>
  <c r="Q67" i="1"/>
  <c r="Q71" i="1"/>
  <c r="R72" i="1"/>
  <c r="Q75" i="1"/>
  <c r="R48" i="1"/>
  <c r="Q51" i="1"/>
  <c r="R44" i="1"/>
  <c r="Q47" i="1"/>
  <c r="R56" i="1"/>
  <c r="Q42" i="1"/>
  <c r="Q46" i="1"/>
  <c r="Q50" i="1"/>
  <c r="Q54" i="1"/>
  <c r="Q41" i="1"/>
  <c r="Q45" i="1"/>
  <c r="Q49" i="1"/>
  <c r="Q53" i="1"/>
  <c r="Q27" i="1"/>
  <c r="Q29" i="1"/>
  <c r="R36" i="1"/>
  <c r="Q23" i="1"/>
  <c r="Q25" i="1"/>
  <c r="R32" i="1"/>
  <c r="R28" i="1"/>
  <c r="Q35" i="1"/>
  <c r="Q37" i="1"/>
  <c r="Q22" i="1"/>
  <c r="Q26" i="1"/>
  <c r="Q30" i="1"/>
  <c r="Q34" i="1"/>
  <c r="Q15" i="1"/>
  <c r="Q11" i="1"/>
  <c r="Q3" i="1"/>
  <c r="Q7" i="1"/>
  <c r="Q6" i="1"/>
  <c r="Q5" i="1"/>
  <c r="Q9" i="1"/>
  <c r="Q13" i="1"/>
  <c r="Q17" i="1"/>
  <c r="Q4" i="1"/>
  <c r="Q8" i="1"/>
  <c r="Q12" i="1"/>
  <c r="Q16" i="1"/>
  <c r="H131" i="1"/>
  <c r="H122" i="1"/>
  <c r="G129" i="1"/>
  <c r="H117" i="1"/>
  <c r="G120" i="1"/>
  <c r="H121" i="1"/>
  <c r="G124" i="1"/>
  <c r="H125" i="1"/>
  <c r="G128" i="1"/>
  <c r="G132" i="1"/>
  <c r="G100" i="1"/>
  <c r="G104" i="1"/>
  <c r="G108" i="1"/>
  <c r="G99" i="1"/>
  <c r="G103" i="1"/>
  <c r="G107" i="1"/>
  <c r="G111" i="1"/>
  <c r="G88" i="1"/>
  <c r="G102" i="1"/>
  <c r="G106" i="1"/>
  <c r="G110" i="1"/>
  <c r="H98" i="1"/>
  <c r="G101" i="1"/>
  <c r="G105" i="1"/>
  <c r="G109" i="1"/>
  <c r="G113" i="1"/>
  <c r="H84" i="1"/>
  <c r="G80" i="1"/>
  <c r="G79" i="1"/>
  <c r="G87" i="1"/>
  <c r="G91" i="1"/>
  <c r="G83" i="1"/>
  <c r="G82" i="1"/>
  <c r="G86" i="1"/>
  <c r="G90" i="1"/>
  <c r="G94" i="1"/>
  <c r="G61" i="1"/>
  <c r="H62" i="1"/>
  <c r="G65" i="1"/>
  <c r="G64" i="1"/>
  <c r="G68" i="1"/>
  <c r="G72" i="1"/>
  <c r="H60" i="1"/>
  <c r="G63" i="1"/>
  <c r="G67" i="1"/>
  <c r="G71" i="1"/>
  <c r="G75" i="1"/>
  <c r="H46" i="1"/>
  <c r="G45" i="1"/>
  <c r="G49" i="1"/>
  <c r="G53" i="1"/>
  <c r="G41" i="1"/>
  <c r="G44" i="1"/>
  <c r="G48" i="1"/>
  <c r="G52" i="1"/>
  <c r="G56" i="1"/>
  <c r="H24" i="1"/>
  <c r="G27" i="1"/>
  <c r="H36" i="1"/>
  <c r="G23" i="1"/>
  <c r="H32" i="1"/>
  <c r="G22" i="1"/>
  <c r="G26" i="1"/>
  <c r="G30" i="1"/>
  <c r="G34" i="1"/>
  <c r="G25" i="1"/>
  <c r="G29" i="1"/>
  <c r="G33" i="1"/>
  <c r="G37" i="1"/>
  <c r="G5" i="1"/>
  <c r="H15" i="1"/>
  <c r="G18" i="1"/>
  <c r="G11" i="1"/>
  <c r="G14" i="1"/>
  <c r="G4" i="1"/>
  <c r="H10" i="1"/>
  <c r="G8" i="1"/>
  <c r="G3" i="1"/>
  <c r="G7" i="1"/>
  <c r="M3" i="4"/>
</calcChain>
</file>

<file path=xl/sharedStrings.xml><?xml version="1.0" encoding="utf-8"?>
<sst xmlns="http://schemas.openxmlformats.org/spreadsheetml/2006/main" count="631" uniqueCount="62">
  <si>
    <t>delta</t>
  </si>
  <si>
    <t>D+T</t>
  </si>
  <si>
    <t>%Theta</t>
  </si>
  <si>
    <t>%Theta 2</t>
  </si>
  <si>
    <t>SM</t>
  </si>
  <si>
    <t>antes</t>
  </si>
  <si>
    <t>durante</t>
  </si>
  <si>
    <t>despues</t>
  </si>
  <si>
    <t>min</t>
  </si>
  <si>
    <t>Ento</t>
  </si>
  <si>
    <t>GD</t>
  </si>
  <si>
    <t>theta 1</t>
  </si>
  <si>
    <t>duración efect</t>
  </si>
  <si>
    <t>CA1</t>
  </si>
  <si>
    <t>NI1</t>
  </si>
  <si>
    <t>NI2</t>
  </si>
  <si>
    <t>NI3</t>
  </si>
  <si>
    <t>NI3 muscimol</t>
  </si>
  <si>
    <t>NI3 muscimol 1 h despes</t>
  </si>
  <si>
    <t>epilepsia</t>
  </si>
  <si>
    <t>NI4</t>
  </si>
  <si>
    <t>despues 6 s3g</t>
  </si>
  <si>
    <t>NI5</t>
  </si>
  <si>
    <t xml:space="preserve">despues </t>
  </si>
  <si>
    <t>NI5 muscimol</t>
  </si>
  <si>
    <t>NI5 lidocaina</t>
  </si>
  <si>
    <t>Media</t>
  </si>
  <si>
    <t>NI6</t>
  </si>
  <si>
    <t>The NICER</t>
  </si>
  <si>
    <t>NI7</t>
  </si>
  <si>
    <t>NI8</t>
  </si>
  <si>
    <t>NI9</t>
  </si>
  <si>
    <t>error</t>
  </si>
  <si>
    <t>t pareada</t>
  </si>
  <si>
    <t>prueba t</t>
  </si>
  <si>
    <t>teta 1</t>
  </si>
  <si>
    <t>teta 2</t>
  </si>
  <si>
    <t>CONTROLES</t>
  </si>
  <si>
    <t>SEPTUM</t>
  </si>
  <si>
    <t>ENTORRINAL</t>
  </si>
  <si>
    <t>CONTROL</t>
  </si>
  <si>
    <t>ANTAGONISTA SEPTUM</t>
  </si>
  <si>
    <t>5 MIN</t>
  </si>
  <si>
    <t>20 MIN</t>
  </si>
  <si>
    <t>media 5 min</t>
  </si>
  <si>
    <t>media 20 min</t>
  </si>
  <si>
    <t>NI10</t>
  </si>
  <si>
    <t>NI11</t>
  </si>
  <si>
    <t>Entorrinal</t>
  </si>
  <si>
    <t>NI12</t>
  </si>
  <si>
    <t>NI13</t>
  </si>
  <si>
    <t>media</t>
  </si>
  <si>
    <t>RESULTADOS ANTAGONISTA</t>
  </si>
  <si>
    <t>% DE THETA ESPONTANEO</t>
  </si>
  <si>
    <t>AGONISTA SEPTUM</t>
  </si>
  <si>
    <t>NI14</t>
  </si>
  <si>
    <t>NI16</t>
  </si>
  <si>
    <t>NI15</t>
  </si>
  <si>
    <t>NI17</t>
  </si>
  <si>
    <t>N18</t>
  </si>
  <si>
    <t>Theta</t>
  </si>
  <si>
    <t>%theta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</si>
</sst>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#,##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4" fontId="0" fillId="0" borderId="0" xfId="0" applyNumberFormat="1"/>
    <xf numFmtId="165" fontId="0" fillId="2" borderId="0" xfId="0" applyNumberFormat="1" applyFill="1"/>
    <xf numFmtId="4" fontId="0" fillId="2" borderId="0" xfId="0" applyNumberFormat="1" applyFill="1"/>
    <xf numFmtId="3" fontId="0" fillId="2" borderId="0" xfId="0" applyNumberFormat="1" applyFill="1"/>
    <xf numFmtId="0" fontId="0" fillId="3" borderId="0" xfId="0" applyFill="1"/>
    <xf numFmtId="0" fontId="0" fillId="0" borderId="0" xfId="0" applyFill="1"/>
    <xf numFmtId="165" fontId="0" fillId="0" borderId="0" xfId="0" applyNumberFormat="1" applyFill="1"/>
    <xf numFmtId="4" fontId="0" fillId="0" borderId="0" xfId="0" applyNumberFormat="1" applyFill="1"/>
    <xf numFmtId="3" fontId="0" fillId="0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Teta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Antagonista!$H$97:$H$99</c:f>
              <c:numCache>
                <c:formatCode>General</c:formatCode>
                <c:ptCount val="3"/>
                <c:pt idx="0">
                  <c:v>14.190622590050747</c:v>
                </c:pt>
                <c:pt idx="1">
                  <c:v>30.958319286462164</c:v>
                </c:pt>
                <c:pt idx="2">
                  <c:v>16.824894781601515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B-44E4-9121-6BD0D3BB5927}"/>
            </c:ext>
          </c:extLst>
        </c:ser>
        <c:ser>
          <c:idx val="1"/>
          <c:order val="1"/>
          <c:tx>
            <c:v>Teta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Antagonista!$I$101:$I$103</c:f>
                <c:numCache>
                  <c:formatCode>General</c:formatCode>
                  <c:ptCount val="3"/>
                  <c:pt idx="0">
                    <c:v>1.7480012870071702</c:v>
                  </c:pt>
                  <c:pt idx="1">
                    <c:v>4.0638914438882985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Antagonista!$I$97:$I$99</c:f>
              <c:numCache>
                <c:formatCode>General</c:formatCode>
                <c:ptCount val="3"/>
                <c:pt idx="0">
                  <c:v>4.5832012430376672</c:v>
                </c:pt>
                <c:pt idx="1">
                  <c:v>19.804569583079957</c:v>
                </c:pt>
                <c:pt idx="2">
                  <c:v>6.2854611034277363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B-44E4-9121-6BD0D3BB5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96960"/>
        <c:axId val="292698272"/>
      </c:barChart>
      <c:catAx>
        <c:axId val="292696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98272"/>
        <c:crosses val="autoZero"/>
        <c:auto val="1"/>
        <c:lblAlgn val="ctr"/>
        <c:lblOffset val="100"/>
        <c:noMultiLvlLbl val="0"/>
      </c:catAx>
      <c:valAx>
        <c:axId val="292698272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9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Teta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Antagonista!$Q$101:$Q$103</c:f>
                <c:numCache>
                  <c:formatCode>General</c:formatCode>
                  <c:ptCount val="3"/>
                  <c:pt idx="0">
                    <c:v>4.5887291305652562</c:v>
                  </c:pt>
                  <c:pt idx="1">
                    <c:v>5.9489585343548388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Antagonista!$Q$97:$Q$99</c:f>
              <c:numCache>
                <c:formatCode>General</c:formatCode>
                <c:ptCount val="3"/>
                <c:pt idx="0">
                  <c:v>21.036105949518383</c:v>
                </c:pt>
                <c:pt idx="1">
                  <c:v>34.334857629334174</c:v>
                </c:pt>
                <c:pt idx="2">
                  <c:v>22.977306638743336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2D-4AC6-B0F6-26ECE0CF2591}"/>
            </c:ext>
          </c:extLst>
        </c:ser>
        <c:ser>
          <c:idx val="1"/>
          <c:order val="1"/>
          <c:tx>
            <c:v>Teta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Antagonista!$R$101:$R$103</c:f>
                <c:numCache>
                  <c:formatCode>General</c:formatCode>
                  <c:ptCount val="3"/>
                  <c:pt idx="0">
                    <c:v>1.5196603378834739</c:v>
                  </c:pt>
                  <c:pt idx="1">
                    <c:v>4.3535502933008283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Antagonista!$R$97:$R$99</c:f>
              <c:numCache>
                <c:formatCode>General</c:formatCode>
                <c:ptCount val="3"/>
                <c:pt idx="0">
                  <c:v>5.0071288447123443</c:v>
                </c:pt>
                <c:pt idx="1">
                  <c:v>20.542084911852481</c:v>
                </c:pt>
                <c:pt idx="2">
                  <c:v>5.6447005007035065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2D-4AC6-B0F6-26ECE0CF2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94992"/>
        <c:axId val="292693680"/>
      </c:barChart>
      <c:catAx>
        <c:axId val="29269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93680"/>
        <c:crosses val="autoZero"/>
        <c:auto val="1"/>
        <c:lblAlgn val="ctr"/>
        <c:lblOffset val="100"/>
        <c:noMultiLvlLbl val="0"/>
      </c:catAx>
      <c:valAx>
        <c:axId val="29269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9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(Antagonista!$AB$96,Antagonista!$AK$96)</c:f>
              <c:numCache>
                <c:formatCode>General</c:formatCode>
                <c:ptCount val="2"/>
                <c:pt idx="0">
                  <c:v>13.525948419375354</c:v>
                </c:pt>
                <c:pt idx="1">
                  <c:v>16.348174787653548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C2-44CC-8820-D76FE6A33B1F}"/>
            </c:ext>
          </c:extLst>
        </c:ser>
        <c:ser>
          <c:idx val="1"/>
          <c:order val="1"/>
          <c:tx>
            <c:v>ANTAGONISTA 5 MIN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(Antagonista!$AS$96,Antagonista!$BB$96)</c:f>
              <c:numCache>
                <c:formatCode>General</c:formatCode>
                <c:ptCount val="2"/>
                <c:pt idx="0">
                  <c:v>10.262251238160694</c:v>
                </c:pt>
                <c:pt idx="1">
                  <c:v>16.690592287926862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C2-44CC-8820-D76FE6A33B1F}"/>
            </c:ext>
          </c:extLst>
        </c:ser>
        <c:ser>
          <c:idx val="2"/>
          <c:order val="2"/>
          <c:tx>
            <c:v>ANTAGONISTA 20 MIN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(Antagonista!$AS$100,Antagonista!$BB$100)</c:f>
              <c:numCache>
                <c:formatCode>General</c:formatCode>
                <c:ptCount val="2"/>
                <c:pt idx="0">
                  <c:v>11.522340412115209</c:v>
                </c:pt>
                <c:pt idx="1">
                  <c:v>18.311038792850031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C2-44CC-8820-D76FE6A3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725768"/>
        <c:axId val="336723800"/>
      </c:barChart>
      <c:catAx>
        <c:axId val="336725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23800"/>
        <c:crosses val="autoZero"/>
        <c:auto val="1"/>
        <c:lblAlgn val="ctr"/>
        <c:lblOffset val="100"/>
        <c:noMultiLvlLbl val="0"/>
      </c:catAx>
      <c:valAx>
        <c:axId val="33672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2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Antagonista!$AB$96:$AB$98</c:f>
              <c:numCache>
                <c:formatCode>General</c:formatCode>
                <c:ptCount val="3"/>
                <c:pt idx="0">
                  <c:v>13.525948419375354</c:v>
                </c:pt>
                <c:pt idx="1">
                  <c:v>43.003504135371323</c:v>
                </c:pt>
                <c:pt idx="2">
                  <c:v>16.440826189371801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4-45CF-B8B0-01571FEB36E1}"/>
            </c:ext>
          </c:extLst>
        </c:ser>
        <c:ser>
          <c:idx val="1"/>
          <c:order val="1"/>
          <c:tx>
            <c:v>5 min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Antagonista!$AS$96:$AS$98</c:f>
              <c:numCache>
                <c:formatCode>General</c:formatCode>
                <c:ptCount val="3"/>
                <c:pt idx="0">
                  <c:v>10.262251238160694</c:v>
                </c:pt>
                <c:pt idx="1">
                  <c:v>31.641647396676369</c:v>
                </c:pt>
                <c:pt idx="2">
                  <c:v>13.187521245871688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4-45CF-B8B0-01571FEB36E1}"/>
            </c:ext>
          </c:extLst>
        </c:ser>
        <c:ser>
          <c:idx val="2"/>
          <c:order val="2"/>
          <c:tx>
            <c:v>20 min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Antagonista!$AS$100:$AS$102</c:f>
              <c:numCache>
                <c:formatCode>General</c:formatCode>
                <c:ptCount val="3"/>
                <c:pt idx="0">
                  <c:v>11.522340412115209</c:v>
                </c:pt>
                <c:pt idx="1">
                  <c:v>24.41089778589749</c:v>
                </c:pt>
                <c:pt idx="2">
                  <c:v>12.403820652044676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D4-45CF-B8B0-01571FEB3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115792"/>
        <c:axId val="433121696"/>
      </c:barChart>
      <c:catAx>
        <c:axId val="433115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21696"/>
        <c:crosses val="autoZero"/>
        <c:auto val="1"/>
        <c:lblAlgn val="ctr"/>
        <c:lblOffset val="100"/>
        <c:noMultiLvlLbl val="0"/>
      </c:catAx>
      <c:valAx>
        <c:axId val="4331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1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Antagonista!$AK$96:$AK$98</c:f>
              <c:numCache>
                <c:formatCode>General</c:formatCode>
                <c:ptCount val="3"/>
                <c:pt idx="0">
                  <c:v>16.348174787653548</c:v>
                </c:pt>
                <c:pt idx="1">
                  <c:v>35.427903584077654</c:v>
                </c:pt>
                <c:pt idx="2">
                  <c:v>16.916082641061603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5-4708-8D9F-20E8D25D995D}"/>
            </c:ext>
          </c:extLst>
        </c:ser>
        <c:ser>
          <c:idx val="1"/>
          <c:order val="1"/>
          <c:tx>
            <c:v>5 min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Antagonista!$BB$96:$BB$98</c:f>
              <c:numCache>
                <c:formatCode>General</c:formatCode>
                <c:ptCount val="3"/>
                <c:pt idx="0">
                  <c:v>16.690592287926862</c:v>
                </c:pt>
                <c:pt idx="1">
                  <c:v>31.948371214718318</c:v>
                </c:pt>
                <c:pt idx="2">
                  <c:v>18.229079712762118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5-4708-8D9F-20E8D25D995D}"/>
            </c:ext>
          </c:extLst>
        </c:ser>
        <c:ser>
          <c:idx val="2"/>
          <c:order val="2"/>
          <c:tx>
            <c:v>20 min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Antagonista!$BB$100:$BB$102</c:f>
              <c:numCache>
                <c:formatCode>General</c:formatCode>
                <c:ptCount val="3"/>
                <c:pt idx="0">
                  <c:v>18.311038792850031</c:v>
                </c:pt>
                <c:pt idx="1">
                  <c:v>27.410630123171376</c:v>
                </c:pt>
                <c:pt idx="2">
                  <c:v>15.972606973493729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5-4708-8D9F-20E8D25D9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62176"/>
        <c:axId val="429060864"/>
      </c:barChart>
      <c:catAx>
        <c:axId val="429062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60864"/>
        <c:crosses val="autoZero"/>
        <c:auto val="1"/>
        <c:lblAlgn val="ctr"/>
        <c:lblOffset val="100"/>
        <c:noMultiLvlLbl val="0"/>
      </c:catAx>
      <c:valAx>
        <c:axId val="4290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6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111</xdr:row>
      <xdr:rowOff>161925</xdr:rowOff>
    </xdr:from>
    <xdr:to>
      <xdr:col>8</xdr:col>
      <xdr:colOff>685800</xdr:colOff>
      <xdr:row>126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485775</xdr:colOff>
      <xdr:row>111</xdr:row>
      <xdr:rowOff>161925</xdr:rowOff>
    </xdr:from>
    <xdr:to>
      <xdr:col>18</xdr:col>
      <xdr:colOff>485775</xdr:colOff>
      <xdr:row>126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721179</xdr:colOff>
      <xdr:row>117</xdr:row>
      <xdr:rowOff>57151</xdr:rowOff>
    </xdr:from>
    <xdr:to>
      <xdr:col>30</xdr:col>
      <xdr:colOff>571501</xdr:colOff>
      <xdr:row>131</xdr:row>
      <xdr:rowOff>133351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258535</xdr:colOff>
      <xdr:row>117</xdr:row>
      <xdr:rowOff>16329</xdr:rowOff>
    </xdr:from>
    <xdr:to>
      <xdr:col>39</xdr:col>
      <xdr:colOff>258535</xdr:colOff>
      <xdr:row>131</xdr:row>
      <xdr:rowOff>92529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394607</xdr:colOff>
      <xdr:row>118</xdr:row>
      <xdr:rowOff>43543</xdr:rowOff>
    </xdr:from>
    <xdr:to>
      <xdr:col>48</xdr:col>
      <xdr:colOff>394607</xdr:colOff>
      <xdr:row>132</xdr:row>
      <xdr:rowOff>119743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opLeftCell="A10" workbookViewId="0">
      <selection activeCell="J15" sqref="J15"/>
    </sheetView>
  </sheetViews>
  <sheetFormatPr baseColWidth="10" defaultRowHeight="15" x14ac:dyDescent="0.25"/>
  <cols>
    <col min="1" max="1" width="6" customWidth="1"/>
  </cols>
  <sheetData>
    <row r="1" spans="1:19" x14ac:dyDescent="0.25">
      <c r="B1" t="s">
        <v>14</v>
      </c>
      <c r="L1" t="s">
        <v>20</v>
      </c>
    </row>
    <row r="2" spans="1:19" x14ac:dyDescent="0.25">
      <c r="C2" t="s">
        <v>0</v>
      </c>
      <c r="D2" t="s">
        <v>11</v>
      </c>
      <c r="F2" t="s">
        <v>1</v>
      </c>
      <c r="G2" t="s">
        <v>2</v>
      </c>
      <c r="H2" t="s">
        <v>3</v>
      </c>
      <c r="I2" t="s">
        <v>12</v>
      </c>
      <c r="M2" t="s">
        <v>0</v>
      </c>
      <c r="N2" t="s">
        <v>11</v>
      </c>
      <c r="P2" t="s">
        <v>1</v>
      </c>
      <c r="Q2" t="s">
        <v>2</v>
      </c>
      <c r="R2" t="s">
        <v>3</v>
      </c>
      <c r="S2" t="s">
        <v>12</v>
      </c>
    </row>
    <row r="3" spans="1:19" x14ac:dyDescent="0.25">
      <c r="A3" t="s">
        <v>4</v>
      </c>
      <c r="B3" t="s">
        <v>5</v>
      </c>
      <c r="C3" s="1">
        <v>55.7</v>
      </c>
      <c r="D3">
        <v>8.1</v>
      </c>
      <c r="E3">
        <v>14.6</v>
      </c>
      <c r="F3">
        <f t="shared" ref="F3:F7" si="0">SUM(C3:E3)</f>
        <v>78.400000000000006</v>
      </c>
      <c r="G3">
        <f>D3*100/F3</f>
        <v>10.331632653061224</v>
      </c>
      <c r="H3">
        <f t="shared" ref="H3:H10" si="1">E3*100/F3</f>
        <v>18.622448979591834</v>
      </c>
      <c r="K3" t="s">
        <v>4</v>
      </c>
      <c r="L3" t="s">
        <v>5</v>
      </c>
      <c r="M3" s="1">
        <v>1010</v>
      </c>
      <c r="N3">
        <v>73.400000000000006</v>
      </c>
      <c r="O3">
        <v>18.3</v>
      </c>
      <c r="P3">
        <f t="shared" ref="P3:P7" si="2">SUM(M3:O3)</f>
        <v>1101.7</v>
      </c>
      <c r="Q3">
        <f>N3*100/P3</f>
        <v>6.6624307887809753</v>
      </c>
      <c r="R3">
        <f t="shared" ref="R3:R18" si="3">O3*100/P3</f>
        <v>1.6610692566034311</v>
      </c>
    </row>
    <row r="4" spans="1:19" x14ac:dyDescent="0.25">
      <c r="B4" t="s">
        <v>6</v>
      </c>
      <c r="C4">
        <v>16.3</v>
      </c>
      <c r="D4">
        <v>5.7</v>
      </c>
      <c r="E4">
        <v>19.600000000000001</v>
      </c>
      <c r="F4">
        <f t="shared" si="0"/>
        <v>41.6</v>
      </c>
      <c r="G4">
        <f t="shared" ref="G4:G6" si="4">D4*100/F4</f>
        <v>13.701923076923077</v>
      </c>
      <c r="H4">
        <f t="shared" si="1"/>
        <v>47.11538461538462</v>
      </c>
      <c r="I4">
        <v>11</v>
      </c>
      <c r="L4" t="s">
        <v>6</v>
      </c>
      <c r="M4">
        <v>455</v>
      </c>
      <c r="N4">
        <v>97.7</v>
      </c>
      <c r="O4">
        <v>56.5</v>
      </c>
      <c r="P4">
        <f t="shared" si="2"/>
        <v>609.20000000000005</v>
      </c>
      <c r="Q4">
        <f t="shared" ref="Q4:Q6" si="5">N4*100/P4</f>
        <v>16.037426132632959</v>
      </c>
      <c r="R4">
        <f t="shared" si="3"/>
        <v>9.2744583059750489</v>
      </c>
      <c r="S4">
        <v>6</v>
      </c>
    </row>
    <row r="5" spans="1:19" x14ac:dyDescent="0.25">
      <c r="B5" t="s">
        <v>7</v>
      </c>
      <c r="C5">
        <v>31.4</v>
      </c>
      <c r="D5">
        <v>5.8</v>
      </c>
      <c r="E5">
        <v>20.7</v>
      </c>
      <c r="F5">
        <f t="shared" si="0"/>
        <v>57.899999999999991</v>
      </c>
      <c r="G5">
        <f t="shared" si="4"/>
        <v>10.017271157167531</v>
      </c>
      <c r="H5">
        <f t="shared" si="1"/>
        <v>35.751295336787571</v>
      </c>
      <c r="L5" t="s">
        <v>21</v>
      </c>
      <c r="M5">
        <v>960</v>
      </c>
      <c r="N5">
        <v>189.5</v>
      </c>
      <c r="O5">
        <v>40.6</v>
      </c>
      <c r="P5">
        <f t="shared" si="2"/>
        <v>1190.0999999999999</v>
      </c>
      <c r="Q5">
        <f t="shared" si="5"/>
        <v>15.923031678010252</v>
      </c>
      <c r="R5">
        <f t="shared" si="3"/>
        <v>3.4114780270565501</v>
      </c>
    </row>
    <row r="6" spans="1:19" x14ac:dyDescent="0.25">
      <c r="B6" t="s">
        <v>8</v>
      </c>
      <c r="F6">
        <f t="shared" si="0"/>
        <v>0</v>
      </c>
      <c r="G6" t="e">
        <f t="shared" si="4"/>
        <v>#DIV/0!</v>
      </c>
      <c r="H6" t="e">
        <f t="shared" si="1"/>
        <v>#DIV/0!</v>
      </c>
      <c r="L6" t="s">
        <v>8</v>
      </c>
      <c r="P6">
        <f t="shared" si="2"/>
        <v>0</v>
      </c>
      <c r="Q6" t="e">
        <f t="shared" si="5"/>
        <v>#DIV/0!</v>
      </c>
      <c r="R6" t="e">
        <f t="shared" si="3"/>
        <v>#DIV/0!</v>
      </c>
    </row>
    <row r="7" spans="1:19" x14ac:dyDescent="0.25">
      <c r="A7" t="s">
        <v>9</v>
      </c>
      <c r="B7" t="s">
        <v>5</v>
      </c>
      <c r="C7">
        <v>9.8000000000000007</v>
      </c>
      <c r="D7">
        <v>0.17</v>
      </c>
      <c r="E7">
        <v>0.47</v>
      </c>
      <c r="F7">
        <f t="shared" si="0"/>
        <v>10.440000000000001</v>
      </c>
      <c r="G7">
        <f>D7*100/F7</f>
        <v>1.6283524904214557</v>
      </c>
      <c r="H7">
        <f t="shared" si="1"/>
        <v>4.5019157088122599</v>
      </c>
      <c r="K7" t="s">
        <v>9</v>
      </c>
      <c r="L7" t="s">
        <v>5</v>
      </c>
      <c r="M7">
        <v>612</v>
      </c>
      <c r="N7">
        <v>125</v>
      </c>
      <c r="O7">
        <v>33.700000000000003</v>
      </c>
      <c r="P7">
        <f t="shared" si="2"/>
        <v>770.7</v>
      </c>
      <c r="Q7">
        <f>N7*100/P7</f>
        <v>16.21902166861295</v>
      </c>
      <c r="R7">
        <f t="shared" si="3"/>
        <v>4.3726482418580517</v>
      </c>
    </row>
    <row r="8" spans="1:19" x14ac:dyDescent="0.25">
      <c r="B8" t="s">
        <v>6</v>
      </c>
      <c r="C8">
        <v>0.51</v>
      </c>
      <c r="D8">
        <v>0.1</v>
      </c>
      <c r="E8">
        <v>0.73</v>
      </c>
      <c r="F8">
        <f>SUM(C8:E8)</f>
        <v>1.3399999999999999</v>
      </c>
      <c r="G8">
        <f t="shared" ref="G8:G10" si="6">D8*100/F8</f>
        <v>7.4626865671641802</v>
      </c>
      <c r="H8">
        <f t="shared" si="1"/>
        <v>54.477611940298516</v>
      </c>
      <c r="I8">
        <v>11</v>
      </c>
      <c r="L8" t="s">
        <v>6</v>
      </c>
      <c r="M8">
        <v>210.8</v>
      </c>
      <c r="N8">
        <v>73.5</v>
      </c>
      <c r="O8">
        <v>46.5</v>
      </c>
      <c r="P8">
        <f>SUM(M8:O8)</f>
        <v>330.8</v>
      </c>
      <c r="Q8">
        <f t="shared" ref="Q8:Q10" si="7">N8*100/P8</f>
        <v>22.218863361547761</v>
      </c>
      <c r="R8">
        <f t="shared" si="3"/>
        <v>14.056831922611849</v>
      </c>
      <c r="S8">
        <v>11</v>
      </c>
    </row>
    <row r="9" spans="1:19" x14ac:dyDescent="0.25">
      <c r="B9" t="s">
        <v>7</v>
      </c>
      <c r="C9">
        <v>90.3</v>
      </c>
      <c r="D9">
        <v>1.8</v>
      </c>
      <c r="E9">
        <v>0.9</v>
      </c>
      <c r="F9">
        <f>SUM(C9:E9)</f>
        <v>93</v>
      </c>
      <c r="G9">
        <f t="shared" si="6"/>
        <v>1.935483870967742</v>
      </c>
      <c r="H9">
        <f t="shared" si="1"/>
        <v>0.967741935483871</v>
      </c>
      <c r="L9" t="s">
        <v>7</v>
      </c>
      <c r="M9">
        <v>728</v>
      </c>
      <c r="N9">
        <v>203.8</v>
      </c>
      <c r="O9">
        <v>49.3</v>
      </c>
      <c r="P9">
        <f>SUM(M9:O9)</f>
        <v>981.09999999999991</v>
      </c>
      <c r="Q9">
        <f t="shared" si="7"/>
        <v>20.772602181225157</v>
      </c>
      <c r="R9">
        <f t="shared" si="3"/>
        <v>5.0249719702374893</v>
      </c>
    </row>
    <row r="10" spans="1:19" x14ac:dyDescent="0.25">
      <c r="B10" t="s">
        <v>8</v>
      </c>
      <c r="F10">
        <f>SUM(C10:E10)</f>
        <v>0</v>
      </c>
      <c r="G10" t="e">
        <f t="shared" si="6"/>
        <v>#DIV/0!</v>
      </c>
      <c r="H10" t="e">
        <f t="shared" si="1"/>
        <v>#DIV/0!</v>
      </c>
      <c r="L10" t="s">
        <v>8</v>
      </c>
      <c r="P10">
        <f>SUM(M10:O10)</f>
        <v>0</v>
      </c>
      <c r="Q10" t="e">
        <f t="shared" si="7"/>
        <v>#DIV/0!</v>
      </c>
      <c r="R10" t="e">
        <f t="shared" si="3"/>
        <v>#DIV/0!</v>
      </c>
    </row>
    <row r="11" spans="1:19" x14ac:dyDescent="0.25">
      <c r="A11" t="s">
        <v>13</v>
      </c>
      <c r="B11" t="s">
        <v>5</v>
      </c>
      <c r="F11">
        <f t="shared" ref="F11" si="8">SUM(C11:E11)</f>
        <v>0</v>
      </c>
      <c r="G11" t="e">
        <f>D11*100/F11</f>
        <v>#DIV/0!</v>
      </c>
      <c r="H11" t="e">
        <f t="shared" ref="H11:H14" si="9">E11*100/F11</f>
        <v>#DIV/0!</v>
      </c>
      <c r="K11" t="s">
        <v>10</v>
      </c>
      <c r="L11" t="s">
        <v>5</v>
      </c>
      <c r="M11">
        <v>6.7</v>
      </c>
      <c r="N11">
        <v>1.6</v>
      </c>
      <c r="O11">
        <v>0.3</v>
      </c>
      <c r="P11">
        <f t="shared" ref="P11" si="10">SUM(M11:O11)</f>
        <v>8.6000000000000014</v>
      </c>
      <c r="Q11">
        <f>N11*100/P11</f>
        <v>18.604651162790695</v>
      </c>
      <c r="R11">
        <f t="shared" si="3"/>
        <v>3.4883720930232553</v>
      </c>
    </row>
    <row r="12" spans="1:19" x14ac:dyDescent="0.25">
      <c r="B12" t="s">
        <v>6</v>
      </c>
      <c r="F12">
        <f>SUM(C12:E12)</f>
        <v>0</v>
      </c>
      <c r="G12" t="e">
        <f t="shared" ref="G12:G14" si="11">D12*100/F12</f>
        <v>#DIV/0!</v>
      </c>
      <c r="H12" t="e">
        <f t="shared" si="9"/>
        <v>#DIV/0!</v>
      </c>
      <c r="L12" t="s">
        <v>6</v>
      </c>
      <c r="M12">
        <v>4.2</v>
      </c>
      <c r="N12">
        <v>1.5</v>
      </c>
      <c r="O12">
        <v>0.5</v>
      </c>
      <c r="P12">
        <f>SUM(M12:O12)</f>
        <v>6.2</v>
      </c>
      <c r="Q12">
        <f t="shared" ref="Q12:Q14" si="12">N12*100/P12</f>
        <v>24.193548387096772</v>
      </c>
      <c r="R12">
        <f t="shared" si="3"/>
        <v>8.064516129032258</v>
      </c>
    </row>
    <row r="13" spans="1:19" x14ac:dyDescent="0.25">
      <c r="B13" t="s">
        <v>7</v>
      </c>
      <c r="F13">
        <f>SUM(C13:E13)</f>
        <v>0</v>
      </c>
      <c r="G13" t="e">
        <f t="shared" si="11"/>
        <v>#DIV/0!</v>
      </c>
      <c r="H13" t="e">
        <f t="shared" si="9"/>
        <v>#DIV/0!</v>
      </c>
      <c r="L13" t="s">
        <v>7</v>
      </c>
      <c r="M13">
        <v>10.8</v>
      </c>
      <c r="N13">
        <v>2.1</v>
      </c>
      <c r="O13">
        <v>0.4</v>
      </c>
      <c r="P13">
        <f>SUM(M13:O13)</f>
        <v>13.3</v>
      </c>
      <c r="Q13">
        <f t="shared" si="12"/>
        <v>15.789473684210526</v>
      </c>
      <c r="R13">
        <f t="shared" si="3"/>
        <v>3.007518796992481</v>
      </c>
    </row>
    <row r="14" spans="1:19" x14ac:dyDescent="0.25">
      <c r="B14" t="s">
        <v>8</v>
      </c>
      <c r="F14">
        <f>SUM(C14:E14)</f>
        <v>0</v>
      </c>
      <c r="G14" t="e">
        <f t="shared" si="11"/>
        <v>#DIV/0!</v>
      </c>
      <c r="H14" t="e">
        <f t="shared" si="9"/>
        <v>#DIV/0!</v>
      </c>
      <c r="L14" t="s">
        <v>8</v>
      </c>
      <c r="P14">
        <f>SUM(M14:O14)</f>
        <v>0</v>
      </c>
      <c r="Q14" t="e">
        <f t="shared" si="12"/>
        <v>#DIV/0!</v>
      </c>
      <c r="R14" t="e">
        <f t="shared" si="3"/>
        <v>#DIV/0!</v>
      </c>
    </row>
    <row r="15" spans="1:19" x14ac:dyDescent="0.25">
      <c r="A15" t="s">
        <v>13</v>
      </c>
      <c r="B15" t="s">
        <v>5</v>
      </c>
      <c r="F15">
        <f t="shared" ref="F15" si="13">SUM(C15:E15)</f>
        <v>0</v>
      </c>
      <c r="G15" t="e">
        <f>D15*100/F15</f>
        <v>#DIV/0!</v>
      </c>
      <c r="H15" t="e">
        <f t="shared" ref="H15:H18" si="14">E15*100/F15</f>
        <v>#DIV/0!</v>
      </c>
      <c r="K15" t="s">
        <v>13</v>
      </c>
      <c r="L15" t="s">
        <v>5</v>
      </c>
      <c r="M15">
        <v>7.2</v>
      </c>
      <c r="N15">
        <v>2.6</v>
      </c>
      <c r="O15">
        <v>0.6</v>
      </c>
      <c r="P15">
        <f t="shared" ref="P15" si="15">SUM(M15:O15)</f>
        <v>10.4</v>
      </c>
      <c r="Q15">
        <f>N15*100/P15</f>
        <v>25</v>
      </c>
      <c r="R15">
        <f t="shared" si="3"/>
        <v>5.7692307692307692</v>
      </c>
    </row>
    <row r="16" spans="1:19" x14ac:dyDescent="0.25">
      <c r="B16" t="s">
        <v>6</v>
      </c>
      <c r="F16">
        <f>SUM(C16:E16)</f>
        <v>0</v>
      </c>
      <c r="G16" t="e">
        <f t="shared" ref="G16:G18" si="16">D16*100/F16</f>
        <v>#DIV/0!</v>
      </c>
      <c r="H16" t="e">
        <f t="shared" si="14"/>
        <v>#DIV/0!</v>
      </c>
      <c r="L16" t="s">
        <v>6</v>
      </c>
      <c r="M16">
        <v>5.0999999999999996</v>
      </c>
      <c r="N16">
        <v>2.4</v>
      </c>
      <c r="O16">
        <v>0.9</v>
      </c>
      <c r="P16">
        <f>SUM(M16:O16)</f>
        <v>8.4</v>
      </c>
      <c r="Q16">
        <f t="shared" ref="Q16:Q18" si="17">N16*100/P16</f>
        <v>28.571428571428569</v>
      </c>
      <c r="R16">
        <f t="shared" si="3"/>
        <v>10.714285714285714</v>
      </c>
      <c r="S16">
        <v>6</v>
      </c>
    </row>
    <row r="17" spans="1:18" x14ac:dyDescent="0.25">
      <c r="B17" t="s">
        <v>7</v>
      </c>
      <c r="F17">
        <f>SUM(C17:E17)</f>
        <v>0</v>
      </c>
      <c r="G17" t="e">
        <f t="shared" si="16"/>
        <v>#DIV/0!</v>
      </c>
      <c r="H17" t="e">
        <f t="shared" si="14"/>
        <v>#DIV/0!</v>
      </c>
      <c r="L17" t="s">
        <v>21</v>
      </c>
      <c r="M17">
        <v>7.4</v>
      </c>
      <c r="N17">
        <v>4.2</v>
      </c>
      <c r="O17">
        <v>0.9</v>
      </c>
      <c r="P17">
        <f>SUM(M17:O17)</f>
        <v>12.500000000000002</v>
      </c>
      <c r="Q17">
        <f t="shared" si="17"/>
        <v>33.599999999999994</v>
      </c>
      <c r="R17">
        <f t="shared" si="3"/>
        <v>7.1999999999999993</v>
      </c>
    </row>
    <row r="18" spans="1:18" x14ac:dyDescent="0.25">
      <c r="B18" t="s">
        <v>8</v>
      </c>
      <c r="F18">
        <f>SUM(C18:E18)</f>
        <v>0</v>
      </c>
      <c r="G18" t="e">
        <f t="shared" si="16"/>
        <v>#DIV/0!</v>
      </c>
      <c r="H18" t="e">
        <f t="shared" si="14"/>
        <v>#DIV/0!</v>
      </c>
      <c r="L18" t="s">
        <v>8</v>
      </c>
      <c r="P18">
        <f>SUM(M18:O18)</f>
        <v>0</v>
      </c>
      <c r="Q18" t="e">
        <f t="shared" si="17"/>
        <v>#DIV/0!</v>
      </c>
      <c r="R18" t="e">
        <f t="shared" si="3"/>
        <v>#DIV/0!</v>
      </c>
    </row>
    <row r="20" spans="1:18" x14ac:dyDescent="0.25">
      <c r="B20" t="s">
        <v>15</v>
      </c>
      <c r="L20" t="s">
        <v>22</v>
      </c>
    </row>
    <row r="21" spans="1:18" x14ac:dyDescent="0.25">
      <c r="C21" t="s">
        <v>0</v>
      </c>
      <c r="D21" t="s">
        <v>11</v>
      </c>
      <c r="F21" t="s">
        <v>1</v>
      </c>
      <c r="G21" t="s">
        <v>2</v>
      </c>
      <c r="H21" t="s">
        <v>3</v>
      </c>
      <c r="I21" t="s">
        <v>12</v>
      </c>
      <c r="M21" t="s">
        <v>0</v>
      </c>
      <c r="N21" t="s">
        <v>11</v>
      </c>
      <c r="P21" t="s">
        <v>1</v>
      </c>
      <c r="Q21" t="s">
        <v>2</v>
      </c>
      <c r="R21" t="s">
        <v>3</v>
      </c>
    </row>
    <row r="22" spans="1:18" x14ac:dyDescent="0.25">
      <c r="A22" t="s">
        <v>4</v>
      </c>
      <c r="B22" t="s">
        <v>5</v>
      </c>
      <c r="C22" s="2">
        <v>166</v>
      </c>
      <c r="D22">
        <v>11.3</v>
      </c>
      <c r="E22">
        <v>4.0999999999999996</v>
      </c>
      <c r="F22">
        <f t="shared" ref="F22:F26" si="18">SUM(C22:E22)</f>
        <v>181.4</v>
      </c>
      <c r="G22">
        <f>D22*100/F22</f>
        <v>6.2293274531422274</v>
      </c>
      <c r="H22">
        <f t="shared" ref="H22:H37" si="19">E22*100/F22</f>
        <v>2.2601984564498343</v>
      </c>
      <c r="K22" t="s">
        <v>4</v>
      </c>
      <c r="L22" t="s">
        <v>5</v>
      </c>
      <c r="M22" s="1">
        <v>137.4</v>
      </c>
      <c r="N22">
        <v>37.799999999999997</v>
      </c>
      <c r="O22">
        <v>10.5</v>
      </c>
      <c r="P22">
        <f t="shared" ref="P22:P26" si="20">SUM(M22:O22)</f>
        <v>185.7</v>
      </c>
      <c r="Q22">
        <f>N22*100/P22</f>
        <v>20.355411954765749</v>
      </c>
      <c r="R22">
        <f t="shared" ref="R22:R37" si="21">O22*100/P22</f>
        <v>5.6542810985460425</v>
      </c>
    </row>
    <row r="23" spans="1:18" x14ac:dyDescent="0.25">
      <c r="B23" t="s">
        <v>6</v>
      </c>
      <c r="C23">
        <v>8053</v>
      </c>
      <c r="D23">
        <v>345</v>
      </c>
      <c r="E23">
        <v>119</v>
      </c>
      <c r="F23">
        <f t="shared" si="18"/>
        <v>8517</v>
      </c>
      <c r="G23">
        <f t="shared" ref="G23:G25" si="22">D23*100/F23</f>
        <v>4.050722085241282</v>
      </c>
      <c r="H23">
        <f t="shared" si="19"/>
        <v>1.3972055888223553</v>
      </c>
      <c r="I23">
        <v>10</v>
      </c>
      <c r="L23" t="s">
        <v>6</v>
      </c>
      <c r="M23">
        <v>13.3</v>
      </c>
      <c r="N23">
        <v>34.5</v>
      </c>
      <c r="O23">
        <v>14.6</v>
      </c>
      <c r="P23">
        <f t="shared" si="20"/>
        <v>62.4</v>
      </c>
      <c r="Q23">
        <f t="shared" ref="Q23:Q25" si="23">N23*100/P23</f>
        <v>55.28846153846154</v>
      </c>
      <c r="R23">
        <f t="shared" si="21"/>
        <v>23.397435897435898</v>
      </c>
    </row>
    <row r="24" spans="1:18" x14ac:dyDescent="0.25">
      <c r="B24" t="s">
        <v>7</v>
      </c>
      <c r="F24">
        <f t="shared" si="18"/>
        <v>0</v>
      </c>
      <c r="G24" t="e">
        <f t="shared" si="22"/>
        <v>#DIV/0!</v>
      </c>
      <c r="H24" t="e">
        <f t="shared" si="19"/>
        <v>#DIV/0!</v>
      </c>
      <c r="L24" t="s">
        <v>21</v>
      </c>
      <c r="M24">
        <v>322.3</v>
      </c>
      <c r="N24">
        <v>94.5</v>
      </c>
      <c r="O24">
        <v>12.2</v>
      </c>
      <c r="P24">
        <f t="shared" si="20"/>
        <v>429</v>
      </c>
      <c r="Q24">
        <f t="shared" si="23"/>
        <v>22.027972027972027</v>
      </c>
      <c r="R24">
        <f t="shared" si="21"/>
        <v>2.8438228438228439</v>
      </c>
    </row>
    <row r="25" spans="1:18" x14ac:dyDescent="0.25">
      <c r="B25" t="s">
        <v>8</v>
      </c>
      <c r="F25">
        <f t="shared" si="18"/>
        <v>0</v>
      </c>
      <c r="G25" t="e">
        <f t="shared" si="22"/>
        <v>#DIV/0!</v>
      </c>
      <c r="H25" t="e">
        <f t="shared" si="19"/>
        <v>#DIV/0!</v>
      </c>
      <c r="L25" t="s">
        <v>8</v>
      </c>
      <c r="P25">
        <f t="shared" si="20"/>
        <v>0</v>
      </c>
      <c r="Q25" t="e">
        <f t="shared" si="23"/>
        <v>#DIV/0!</v>
      </c>
      <c r="R25" t="e">
        <f t="shared" si="21"/>
        <v>#DIV/0!</v>
      </c>
    </row>
    <row r="26" spans="1:18" x14ac:dyDescent="0.25">
      <c r="A26" t="s">
        <v>9</v>
      </c>
      <c r="B26" t="s">
        <v>5</v>
      </c>
      <c r="C26">
        <v>19.8</v>
      </c>
      <c r="D26">
        <v>2</v>
      </c>
      <c r="E26">
        <v>0.3</v>
      </c>
      <c r="F26">
        <f t="shared" si="18"/>
        <v>22.1</v>
      </c>
      <c r="G26">
        <f>D26*100/F26</f>
        <v>9.0497737556561084</v>
      </c>
      <c r="H26">
        <f t="shared" si="19"/>
        <v>1.3574660633484161</v>
      </c>
      <c r="K26" t="s">
        <v>9</v>
      </c>
      <c r="L26" t="s">
        <v>5</v>
      </c>
      <c r="M26">
        <v>27.9</v>
      </c>
      <c r="N26">
        <v>29.7</v>
      </c>
      <c r="O26">
        <v>11</v>
      </c>
      <c r="P26">
        <f t="shared" si="20"/>
        <v>68.599999999999994</v>
      </c>
      <c r="Q26">
        <f>N26*100/P26</f>
        <v>43.294460641399418</v>
      </c>
      <c r="R26">
        <f t="shared" si="21"/>
        <v>16.034985422740526</v>
      </c>
    </row>
    <row r="27" spans="1:18" x14ac:dyDescent="0.25">
      <c r="B27" t="s">
        <v>6</v>
      </c>
      <c r="C27">
        <v>6891</v>
      </c>
      <c r="D27">
        <v>313.89999999999998</v>
      </c>
      <c r="E27">
        <v>77.400000000000006</v>
      </c>
      <c r="F27">
        <f>SUM(C27:E27)</f>
        <v>7282.2999999999993</v>
      </c>
      <c r="G27">
        <f t="shared" ref="G27:G29" si="24">D27*100/F27</f>
        <v>4.310451368386361</v>
      </c>
      <c r="H27">
        <f t="shared" si="19"/>
        <v>1.0628510223418428</v>
      </c>
      <c r="L27" t="s">
        <v>6</v>
      </c>
      <c r="M27">
        <v>28.9</v>
      </c>
      <c r="N27">
        <v>62.5</v>
      </c>
      <c r="O27">
        <v>16.7</v>
      </c>
      <c r="P27">
        <f>SUM(M27:O27)</f>
        <v>108.10000000000001</v>
      </c>
      <c r="Q27">
        <f t="shared" ref="Q27:Q29" si="25">N27*100/P27</f>
        <v>57.816836262719697</v>
      </c>
      <c r="R27">
        <f t="shared" si="21"/>
        <v>15.448658649398704</v>
      </c>
    </row>
    <row r="28" spans="1:18" x14ac:dyDescent="0.25">
      <c r="B28" t="s">
        <v>7</v>
      </c>
      <c r="F28">
        <f>SUM(C28:E28)</f>
        <v>0</v>
      </c>
      <c r="G28" t="e">
        <f t="shared" si="24"/>
        <v>#DIV/0!</v>
      </c>
      <c r="H28" t="e">
        <f t="shared" si="19"/>
        <v>#DIV/0!</v>
      </c>
      <c r="L28" t="s">
        <v>7</v>
      </c>
      <c r="M28">
        <v>37.200000000000003</v>
      </c>
      <c r="N28">
        <v>32.4</v>
      </c>
      <c r="O28">
        <v>7.5</v>
      </c>
      <c r="P28">
        <f>SUM(M28:O28)</f>
        <v>77.099999999999994</v>
      </c>
      <c r="Q28">
        <f t="shared" si="25"/>
        <v>42.023346303501945</v>
      </c>
      <c r="R28">
        <f t="shared" si="21"/>
        <v>9.7276264591439698</v>
      </c>
    </row>
    <row r="29" spans="1:18" x14ac:dyDescent="0.25">
      <c r="B29" t="s">
        <v>8</v>
      </c>
      <c r="F29">
        <f>SUM(C29:E29)</f>
        <v>0</v>
      </c>
      <c r="G29" t="e">
        <f t="shared" si="24"/>
        <v>#DIV/0!</v>
      </c>
      <c r="H29" t="e">
        <f t="shared" si="19"/>
        <v>#DIV/0!</v>
      </c>
      <c r="L29" t="s">
        <v>8</v>
      </c>
      <c r="P29">
        <f>SUM(M29:O29)</f>
        <v>0</v>
      </c>
      <c r="Q29" t="e">
        <f t="shared" si="25"/>
        <v>#DIV/0!</v>
      </c>
      <c r="R29" t="e">
        <f t="shared" si="21"/>
        <v>#DIV/0!</v>
      </c>
    </row>
    <row r="30" spans="1:18" x14ac:dyDescent="0.25">
      <c r="A30" t="s">
        <v>10</v>
      </c>
      <c r="B30" t="s">
        <v>5</v>
      </c>
      <c r="F30">
        <f t="shared" ref="F30" si="26">SUM(C30:E30)</f>
        <v>0</v>
      </c>
      <c r="G30" t="e">
        <f>D30*100/F30</f>
        <v>#DIV/0!</v>
      </c>
      <c r="H30" t="e">
        <f t="shared" si="19"/>
        <v>#DIV/0!</v>
      </c>
      <c r="K30" t="s">
        <v>10</v>
      </c>
      <c r="L30" t="s">
        <v>5</v>
      </c>
      <c r="P30">
        <f t="shared" ref="P30" si="27">SUM(M30:O30)</f>
        <v>0</v>
      </c>
      <c r="Q30" t="e">
        <f>N30*100/P30</f>
        <v>#DIV/0!</v>
      </c>
      <c r="R30" t="e">
        <f t="shared" si="21"/>
        <v>#DIV/0!</v>
      </c>
    </row>
    <row r="31" spans="1:18" x14ac:dyDescent="0.25">
      <c r="B31" t="s">
        <v>6</v>
      </c>
      <c r="F31">
        <f>SUM(C31:E31)</f>
        <v>0</v>
      </c>
      <c r="G31" t="e">
        <f t="shared" ref="G31:G33" si="28">D31*100/F31</f>
        <v>#DIV/0!</v>
      </c>
      <c r="H31" t="e">
        <f t="shared" si="19"/>
        <v>#DIV/0!</v>
      </c>
      <c r="L31" t="s">
        <v>6</v>
      </c>
      <c r="P31">
        <f>SUM(M31:O31)</f>
        <v>0</v>
      </c>
      <c r="Q31" t="e">
        <f t="shared" ref="Q31:Q33" si="29">N31*100/P31</f>
        <v>#DIV/0!</v>
      </c>
      <c r="R31" t="e">
        <f t="shared" si="21"/>
        <v>#DIV/0!</v>
      </c>
    </row>
    <row r="32" spans="1:18" x14ac:dyDescent="0.25">
      <c r="B32" t="s">
        <v>7</v>
      </c>
      <c r="F32">
        <f>SUM(C32:E32)</f>
        <v>0</v>
      </c>
      <c r="G32" t="e">
        <f t="shared" si="28"/>
        <v>#DIV/0!</v>
      </c>
      <c r="H32" t="e">
        <f t="shared" si="19"/>
        <v>#DIV/0!</v>
      </c>
      <c r="L32" t="s">
        <v>7</v>
      </c>
      <c r="P32">
        <f>SUM(M32:O32)</f>
        <v>0</v>
      </c>
      <c r="Q32" t="e">
        <f t="shared" si="29"/>
        <v>#DIV/0!</v>
      </c>
      <c r="R32" t="e">
        <f t="shared" si="21"/>
        <v>#DIV/0!</v>
      </c>
    </row>
    <row r="33" spans="1:18" x14ac:dyDescent="0.25">
      <c r="B33" t="s">
        <v>8</v>
      </c>
      <c r="F33">
        <f>SUM(C33:E33)</f>
        <v>0</v>
      </c>
      <c r="G33" t="e">
        <f t="shared" si="28"/>
        <v>#DIV/0!</v>
      </c>
      <c r="H33" t="e">
        <f t="shared" si="19"/>
        <v>#DIV/0!</v>
      </c>
      <c r="L33" t="s">
        <v>8</v>
      </c>
      <c r="P33">
        <f>SUM(M33:O33)</f>
        <v>0</v>
      </c>
      <c r="Q33" t="e">
        <f t="shared" si="29"/>
        <v>#DIV/0!</v>
      </c>
      <c r="R33" t="e">
        <f t="shared" si="21"/>
        <v>#DIV/0!</v>
      </c>
    </row>
    <row r="34" spans="1:18" x14ac:dyDescent="0.25">
      <c r="A34" t="s">
        <v>13</v>
      </c>
      <c r="B34" t="s">
        <v>5</v>
      </c>
      <c r="F34">
        <f t="shared" ref="F34" si="30">SUM(C34:E34)</f>
        <v>0</v>
      </c>
      <c r="G34" t="e">
        <f>D34*100/F34</f>
        <v>#DIV/0!</v>
      </c>
      <c r="H34" t="e">
        <f t="shared" si="19"/>
        <v>#DIV/0!</v>
      </c>
      <c r="K34" t="s">
        <v>13</v>
      </c>
      <c r="L34" t="s">
        <v>5</v>
      </c>
      <c r="M34">
        <v>17.3</v>
      </c>
      <c r="N34">
        <v>17.399999999999999</v>
      </c>
      <c r="O34">
        <v>6.7</v>
      </c>
      <c r="P34">
        <f t="shared" ref="P34" si="31">SUM(M34:O34)</f>
        <v>41.400000000000006</v>
      </c>
      <c r="Q34">
        <f>N34*100/P34</f>
        <v>42.028985507246368</v>
      </c>
      <c r="R34">
        <f t="shared" si="21"/>
        <v>16.183574879227052</v>
      </c>
    </row>
    <row r="35" spans="1:18" x14ac:dyDescent="0.25">
      <c r="B35" t="s">
        <v>6</v>
      </c>
      <c r="F35">
        <f>SUM(C35:E35)</f>
        <v>0</v>
      </c>
      <c r="G35" t="e">
        <f t="shared" ref="G35:G37" si="32">D35*100/F35</f>
        <v>#DIV/0!</v>
      </c>
      <c r="H35" t="e">
        <f t="shared" si="19"/>
        <v>#DIV/0!</v>
      </c>
      <c r="L35" t="s">
        <v>6</v>
      </c>
      <c r="M35">
        <v>31.9</v>
      </c>
      <c r="N35">
        <v>76.900000000000006</v>
      </c>
      <c r="O35">
        <v>14.7</v>
      </c>
      <c r="P35">
        <f>SUM(M35:O35)</f>
        <v>123.50000000000001</v>
      </c>
      <c r="Q35">
        <f t="shared" ref="Q35:Q37" si="33">N35*100/P35</f>
        <v>62.267206477732792</v>
      </c>
      <c r="R35">
        <f t="shared" si="21"/>
        <v>11.902834008097164</v>
      </c>
    </row>
    <row r="36" spans="1:18" x14ac:dyDescent="0.25">
      <c r="B36" t="s">
        <v>7</v>
      </c>
      <c r="F36">
        <f>SUM(C36:E36)</f>
        <v>0</v>
      </c>
      <c r="G36" t="e">
        <f t="shared" si="32"/>
        <v>#DIV/0!</v>
      </c>
      <c r="H36" t="e">
        <f t="shared" si="19"/>
        <v>#DIV/0!</v>
      </c>
      <c r="L36" t="s">
        <v>23</v>
      </c>
      <c r="M36">
        <v>54.1</v>
      </c>
      <c r="N36">
        <v>33.6</v>
      </c>
      <c r="O36">
        <v>11.2</v>
      </c>
      <c r="P36">
        <f>SUM(M36:O36)</f>
        <v>98.9</v>
      </c>
      <c r="Q36">
        <f t="shared" si="33"/>
        <v>33.973710819009099</v>
      </c>
      <c r="R36">
        <f t="shared" si="21"/>
        <v>11.324570273003033</v>
      </c>
    </row>
    <row r="37" spans="1:18" x14ac:dyDescent="0.25">
      <c r="B37" t="s">
        <v>8</v>
      </c>
      <c r="F37">
        <f>SUM(C37:E37)</f>
        <v>0</v>
      </c>
      <c r="G37" t="e">
        <f t="shared" si="32"/>
        <v>#DIV/0!</v>
      </c>
      <c r="H37" t="e">
        <f t="shared" si="19"/>
        <v>#DIV/0!</v>
      </c>
      <c r="L37" t="s">
        <v>8</v>
      </c>
      <c r="P37">
        <f>SUM(M37:O37)</f>
        <v>0</v>
      </c>
      <c r="Q37" t="e">
        <f t="shared" si="33"/>
        <v>#DIV/0!</v>
      </c>
      <c r="R37" t="e">
        <f t="shared" si="21"/>
        <v>#DIV/0!</v>
      </c>
    </row>
    <row r="39" spans="1:18" x14ac:dyDescent="0.25">
      <c r="B39" t="s">
        <v>15</v>
      </c>
      <c r="L39" t="s">
        <v>24</v>
      </c>
    </row>
    <row r="40" spans="1:18" x14ac:dyDescent="0.25">
      <c r="C40" t="s">
        <v>0</v>
      </c>
      <c r="D40" t="s">
        <v>11</v>
      </c>
      <c r="F40" t="s">
        <v>1</v>
      </c>
      <c r="G40" t="s">
        <v>2</v>
      </c>
      <c r="H40" t="s">
        <v>3</v>
      </c>
      <c r="I40" t="s">
        <v>12</v>
      </c>
      <c r="M40" t="s">
        <v>0</v>
      </c>
      <c r="N40" t="s">
        <v>11</v>
      </c>
      <c r="P40" t="s">
        <v>1</v>
      </c>
      <c r="Q40" t="s">
        <v>2</v>
      </c>
      <c r="R40" t="s">
        <v>3</v>
      </c>
    </row>
    <row r="41" spans="1:18" x14ac:dyDescent="0.25">
      <c r="A41" t="s">
        <v>4</v>
      </c>
      <c r="B41" t="s">
        <v>5</v>
      </c>
      <c r="C41" s="2">
        <v>138.4</v>
      </c>
      <c r="D41">
        <v>11</v>
      </c>
      <c r="E41">
        <v>9.3000000000000007</v>
      </c>
      <c r="F41">
        <f t="shared" ref="F41:F45" si="34">SUM(C41:E41)</f>
        <v>158.70000000000002</v>
      </c>
      <c r="G41">
        <f>D41*100/F41</f>
        <v>6.9313169502205412</v>
      </c>
      <c r="H41">
        <f t="shared" ref="H41:H56" si="35">E41*100/F41</f>
        <v>5.8601134215500945</v>
      </c>
      <c r="K41" t="s">
        <v>4</v>
      </c>
      <c r="L41" t="s">
        <v>5</v>
      </c>
      <c r="M41" s="1">
        <v>738.4</v>
      </c>
      <c r="N41">
        <v>63.9</v>
      </c>
      <c r="O41">
        <v>15.2</v>
      </c>
      <c r="P41">
        <f t="shared" ref="P41:P45" si="36">SUM(M41:O41)</f>
        <v>817.5</v>
      </c>
      <c r="Q41">
        <f>N41*100/P41</f>
        <v>7.8165137614678901</v>
      </c>
      <c r="R41">
        <f t="shared" ref="R41:R56" si="37">O41*100/P41</f>
        <v>1.8593272171253823</v>
      </c>
    </row>
    <row r="42" spans="1:18" x14ac:dyDescent="0.25">
      <c r="B42" t="s">
        <v>6</v>
      </c>
      <c r="C42">
        <v>136</v>
      </c>
      <c r="D42">
        <v>10.199999999999999</v>
      </c>
      <c r="E42">
        <v>6.7</v>
      </c>
      <c r="F42">
        <f t="shared" si="34"/>
        <v>152.89999999999998</v>
      </c>
      <c r="G42">
        <f t="shared" ref="G42:G44" si="38">D42*100/F42</f>
        <v>6.6710268149117073</v>
      </c>
      <c r="H42">
        <f t="shared" si="35"/>
        <v>4.3819489862655336</v>
      </c>
      <c r="I42">
        <v>10</v>
      </c>
      <c r="L42" t="s">
        <v>6</v>
      </c>
      <c r="M42">
        <v>76.7</v>
      </c>
      <c r="N42">
        <v>66</v>
      </c>
      <c r="O42">
        <v>17.100000000000001</v>
      </c>
      <c r="P42">
        <f t="shared" si="36"/>
        <v>159.79999999999998</v>
      </c>
      <c r="Q42">
        <f t="shared" ref="Q42:Q44" si="39">N42*100/P42</f>
        <v>41.301627033792244</v>
      </c>
      <c r="R42">
        <f t="shared" si="37"/>
        <v>10.7008760951189</v>
      </c>
    </row>
    <row r="43" spans="1:18" x14ac:dyDescent="0.25">
      <c r="B43" t="s">
        <v>7</v>
      </c>
      <c r="F43">
        <f t="shared" si="34"/>
        <v>0</v>
      </c>
      <c r="G43" t="e">
        <f t="shared" si="38"/>
        <v>#DIV/0!</v>
      </c>
      <c r="H43" t="e">
        <f t="shared" si="35"/>
        <v>#DIV/0!</v>
      </c>
      <c r="L43" t="s">
        <v>21</v>
      </c>
      <c r="P43">
        <f t="shared" si="36"/>
        <v>0</v>
      </c>
      <c r="Q43" t="e">
        <f t="shared" si="39"/>
        <v>#DIV/0!</v>
      </c>
      <c r="R43" t="e">
        <f t="shared" si="37"/>
        <v>#DIV/0!</v>
      </c>
    </row>
    <row r="44" spans="1:18" x14ac:dyDescent="0.25">
      <c r="B44" t="s">
        <v>8</v>
      </c>
      <c r="F44">
        <f t="shared" si="34"/>
        <v>0</v>
      </c>
      <c r="G44" t="e">
        <f t="shared" si="38"/>
        <v>#DIV/0!</v>
      </c>
      <c r="H44" t="e">
        <f t="shared" si="35"/>
        <v>#DIV/0!</v>
      </c>
      <c r="L44" t="s">
        <v>8</v>
      </c>
      <c r="P44">
        <f t="shared" si="36"/>
        <v>0</v>
      </c>
      <c r="Q44" t="e">
        <f t="shared" si="39"/>
        <v>#DIV/0!</v>
      </c>
      <c r="R44" t="e">
        <f t="shared" si="37"/>
        <v>#DIV/0!</v>
      </c>
    </row>
    <row r="45" spans="1:18" x14ac:dyDescent="0.25">
      <c r="A45" t="s">
        <v>9</v>
      </c>
      <c r="B45" t="s">
        <v>5</v>
      </c>
      <c r="F45">
        <f t="shared" si="34"/>
        <v>0</v>
      </c>
      <c r="G45" t="e">
        <f>D45*100/F45</f>
        <v>#DIV/0!</v>
      </c>
      <c r="H45" t="e">
        <f t="shared" si="35"/>
        <v>#DIV/0!</v>
      </c>
      <c r="K45" t="s">
        <v>9</v>
      </c>
      <c r="L45" t="s">
        <v>5</v>
      </c>
      <c r="M45">
        <v>33.299999999999997</v>
      </c>
      <c r="N45">
        <v>6.9</v>
      </c>
      <c r="O45">
        <v>1.6</v>
      </c>
      <c r="P45">
        <f t="shared" si="36"/>
        <v>41.8</v>
      </c>
      <c r="Q45">
        <f>N45*100/P45</f>
        <v>16.507177033492823</v>
      </c>
      <c r="R45">
        <f t="shared" si="37"/>
        <v>3.8277511961722492</v>
      </c>
    </row>
    <row r="46" spans="1:18" x14ac:dyDescent="0.25">
      <c r="B46" t="s">
        <v>6</v>
      </c>
      <c r="F46">
        <f>SUM(C46:E46)</f>
        <v>0</v>
      </c>
      <c r="G46" t="e">
        <f t="shared" ref="G46:G48" si="40">D46*100/F46</f>
        <v>#DIV/0!</v>
      </c>
      <c r="H46" t="e">
        <f t="shared" si="35"/>
        <v>#DIV/0!</v>
      </c>
      <c r="L46" t="s">
        <v>6</v>
      </c>
      <c r="M46">
        <v>6.7</v>
      </c>
      <c r="N46">
        <v>4.3</v>
      </c>
      <c r="O46">
        <v>1.4</v>
      </c>
      <c r="P46">
        <f>SUM(M46:O46)</f>
        <v>12.4</v>
      </c>
      <c r="Q46">
        <f t="shared" ref="Q46:Q48" si="41">N46*100/P46</f>
        <v>34.677419354838712</v>
      </c>
      <c r="R46">
        <f t="shared" si="37"/>
        <v>11.29032258064516</v>
      </c>
    </row>
    <row r="47" spans="1:18" x14ac:dyDescent="0.25">
      <c r="B47" t="s">
        <v>7</v>
      </c>
      <c r="F47">
        <f>SUM(C47:E47)</f>
        <v>0</v>
      </c>
      <c r="G47" t="e">
        <f t="shared" si="40"/>
        <v>#DIV/0!</v>
      </c>
      <c r="H47" t="e">
        <f t="shared" si="35"/>
        <v>#DIV/0!</v>
      </c>
      <c r="L47" t="s">
        <v>7</v>
      </c>
      <c r="P47">
        <f>SUM(M47:O47)</f>
        <v>0</v>
      </c>
      <c r="Q47" t="e">
        <f t="shared" si="41"/>
        <v>#DIV/0!</v>
      </c>
      <c r="R47" t="e">
        <f t="shared" si="37"/>
        <v>#DIV/0!</v>
      </c>
    </row>
    <row r="48" spans="1:18" x14ac:dyDescent="0.25">
      <c r="B48" t="s">
        <v>8</v>
      </c>
      <c r="F48">
        <f>SUM(C48:E48)</f>
        <v>0</v>
      </c>
      <c r="G48" t="e">
        <f t="shared" si="40"/>
        <v>#DIV/0!</v>
      </c>
      <c r="H48" t="e">
        <f t="shared" si="35"/>
        <v>#DIV/0!</v>
      </c>
      <c r="L48" t="s">
        <v>8</v>
      </c>
      <c r="P48">
        <f>SUM(M48:O48)</f>
        <v>0</v>
      </c>
      <c r="Q48" t="e">
        <f t="shared" si="41"/>
        <v>#DIV/0!</v>
      </c>
      <c r="R48" t="e">
        <f t="shared" si="37"/>
        <v>#DIV/0!</v>
      </c>
    </row>
    <row r="49" spans="1:18" x14ac:dyDescent="0.25">
      <c r="A49" t="s">
        <v>10</v>
      </c>
      <c r="B49" t="s">
        <v>5</v>
      </c>
      <c r="C49">
        <v>132</v>
      </c>
      <c r="D49">
        <v>17.5</v>
      </c>
      <c r="E49">
        <v>10.4</v>
      </c>
      <c r="F49">
        <f t="shared" ref="F49" si="42">SUM(C49:E49)</f>
        <v>159.9</v>
      </c>
      <c r="G49">
        <f>D49*100/F49</f>
        <v>10.944340212632895</v>
      </c>
      <c r="H49">
        <f t="shared" si="35"/>
        <v>6.5040650406504064</v>
      </c>
      <c r="K49" t="s">
        <v>10</v>
      </c>
      <c r="L49" t="s">
        <v>5</v>
      </c>
      <c r="P49">
        <f t="shared" ref="P49" si="43">SUM(M49:O49)</f>
        <v>0</v>
      </c>
      <c r="Q49" t="e">
        <f>N49*100/P49</f>
        <v>#DIV/0!</v>
      </c>
      <c r="R49" t="e">
        <f t="shared" si="37"/>
        <v>#DIV/0!</v>
      </c>
    </row>
    <row r="50" spans="1:18" x14ac:dyDescent="0.25">
      <c r="B50" t="s">
        <v>6</v>
      </c>
      <c r="C50">
        <v>124.1</v>
      </c>
      <c r="D50">
        <v>22.5</v>
      </c>
      <c r="E50">
        <v>7.2</v>
      </c>
      <c r="F50">
        <f>SUM(C50:E50)</f>
        <v>153.79999999999998</v>
      </c>
      <c r="G50">
        <f t="shared" ref="G50:G52" si="44">D50*100/F50</f>
        <v>14.629388816644996</v>
      </c>
      <c r="H50">
        <f t="shared" si="35"/>
        <v>4.6814044213263983</v>
      </c>
      <c r="L50" t="s">
        <v>6</v>
      </c>
      <c r="P50">
        <f>SUM(M50:O50)</f>
        <v>0</v>
      </c>
      <c r="Q50" t="e">
        <f t="shared" ref="Q50:Q52" si="45">N50*100/P50</f>
        <v>#DIV/0!</v>
      </c>
      <c r="R50" t="e">
        <f t="shared" si="37"/>
        <v>#DIV/0!</v>
      </c>
    </row>
    <row r="51" spans="1:18" x14ac:dyDescent="0.25">
      <c r="B51" t="s">
        <v>7</v>
      </c>
      <c r="F51">
        <f>SUM(C51:E51)</f>
        <v>0</v>
      </c>
      <c r="G51" t="e">
        <f t="shared" si="44"/>
        <v>#DIV/0!</v>
      </c>
      <c r="H51" t="e">
        <f t="shared" si="35"/>
        <v>#DIV/0!</v>
      </c>
      <c r="L51" t="s">
        <v>7</v>
      </c>
      <c r="P51">
        <f>SUM(M51:O51)</f>
        <v>0</v>
      </c>
      <c r="Q51" t="e">
        <f t="shared" si="45"/>
        <v>#DIV/0!</v>
      </c>
      <c r="R51" t="e">
        <f t="shared" si="37"/>
        <v>#DIV/0!</v>
      </c>
    </row>
    <row r="52" spans="1:18" x14ac:dyDescent="0.25">
      <c r="B52" t="s">
        <v>8</v>
      </c>
      <c r="F52">
        <f>SUM(C52:E52)</f>
        <v>0</v>
      </c>
      <c r="G52" t="e">
        <f t="shared" si="44"/>
        <v>#DIV/0!</v>
      </c>
      <c r="H52" t="e">
        <f t="shared" si="35"/>
        <v>#DIV/0!</v>
      </c>
      <c r="L52" t="s">
        <v>8</v>
      </c>
      <c r="P52">
        <f>SUM(M52:O52)</f>
        <v>0</v>
      </c>
      <c r="Q52" t="e">
        <f t="shared" si="45"/>
        <v>#DIV/0!</v>
      </c>
      <c r="R52" t="e">
        <f t="shared" si="37"/>
        <v>#DIV/0!</v>
      </c>
    </row>
    <row r="53" spans="1:18" x14ac:dyDescent="0.25">
      <c r="A53" t="s">
        <v>13</v>
      </c>
      <c r="B53" t="s">
        <v>5</v>
      </c>
      <c r="F53">
        <f t="shared" ref="F53" si="46">SUM(C53:E53)</f>
        <v>0</v>
      </c>
      <c r="G53" t="e">
        <f>D53*100/F53</f>
        <v>#DIV/0!</v>
      </c>
      <c r="H53" t="e">
        <f t="shared" si="35"/>
        <v>#DIV/0!</v>
      </c>
      <c r="K53" t="s">
        <v>13</v>
      </c>
      <c r="L53" t="s">
        <v>5</v>
      </c>
      <c r="P53">
        <f t="shared" ref="P53" si="47">SUM(M53:O53)</f>
        <v>0</v>
      </c>
      <c r="Q53" t="e">
        <f>N53*100/P53</f>
        <v>#DIV/0!</v>
      </c>
      <c r="R53" t="e">
        <f t="shared" si="37"/>
        <v>#DIV/0!</v>
      </c>
    </row>
    <row r="54" spans="1:18" x14ac:dyDescent="0.25">
      <c r="B54" t="s">
        <v>6</v>
      </c>
      <c r="F54">
        <f>SUM(C54:E54)</f>
        <v>0</v>
      </c>
      <c r="G54" t="e">
        <f t="shared" ref="G54:G56" si="48">D54*100/F54</f>
        <v>#DIV/0!</v>
      </c>
      <c r="H54" t="e">
        <f t="shared" si="35"/>
        <v>#DIV/0!</v>
      </c>
      <c r="L54" t="s">
        <v>6</v>
      </c>
      <c r="P54">
        <f>SUM(M54:O54)</f>
        <v>0</v>
      </c>
      <c r="Q54" t="e">
        <f t="shared" ref="Q54:Q56" si="49">N54*100/P54</f>
        <v>#DIV/0!</v>
      </c>
      <c r="R54" t="e">
        <f t="shared" si="37"/>
        <v>#DIV/0!</v>
      </c>
    </row>
    <row r="55" spans="1:18" x14ac:dyDescent="0.25">
      <c r="B55" t="s">
        <v>7</v>
      </c>
      <c r="F55">
        <f>SUM(C55:E55)</f>
        <v>0</v>
      </c>
      <c r="G55" t="e">
        <f t="shared" si="48"/>
        <v>#DIV/0!</v>
      </c>
      <c r="H55" t="e">
        <f t="shared" si="35"/>
        <v>#DIV/0!</v>
      </c>
      <c r="L55" t="s">
        <v>23</v>
      </c>
      <c r="P55">
        <f>SUM(M55:O55)</f>
        <v>0</v>
      </c>
      <c r="Q55" t="e">
        <f t="shared" si="49"/>
        <v>#DIV/0!</v>
      </c>
      <c r="R55" t="e">
        <f t="shared" si="37"/>
        <v>#DIV/0!</v>
      </c>
    </row>
    <row r="56" spans="1:18" x14ac:dyDescent="0.25">
      <c r="B56" t="s">
        <v>8</v>
      </c>
      <c r="F56">
        <f>SUM(C56:E56)</f>
        <v>0</v>
      </c>
      <c r="G56" t="e">
        <f t="shared" si="48"/>
        <v>#DIV/0!</v>
      </c>
      <c r="H56" t="e">
        <f t="shared" si="35"/>
        <v>#DIV/0!</v>
      </c>
      <c r="L56" t="s">
        <v>8</v>
      </c>
      <c r="P56">
        <f>SUM(M56:O56)</f>
        <v>0</v>
      </c>
      <c r="Q56" t="e">
        <f t="shared" si="49"/>
        <v>#DIV/0!</v>
      </c>
      <c r="R56" t="e">
        <f t="shared" si="37"/>
        <v>#DIV/0!</v>
      </c>
    </row>
    <row r="58" spans="1:18" x14ac:dyDescent="0.25">
      <c r="B58" t="s">
        <v>16</v>
      </c>
      <c r="L58" t="s">
        <v>25</v>
      </c>
    </row>
    <row r="59" spans="1:18" x14ac:dyDescent="0.25">
      <c r="C59" t="s">
        <v>0</v>
      </c>
      <c r="D59" t="s">
        <v>11</v>
      </c>
      <c r="F59" t="s">
        <v>1</v>
      </c>
      <c r="G59" t="s">
        <v>2</v>
      </c>
      <c r="H59" t="s">
        <v>3</v>
      </c>
      <c r="I59" t="s">
        <v>12</v>
      </c>
      <c r="M59" t="s">
        <v>0</v>
      </c>
      <c r="N59" t="s">
        <v>11</v>
      </c>
      <c r="P59" t="s">
        <v>1</v>
      </c>
      <c r="Q59" t="s">
        <v>2</v>
      </c>
      <c r="R59" t="s">
        <v>3</v>
      </c>
    </row>
    <row r="60" spans="1:18" x14ac:dyDescent="0.25">
      <c r="A60" t="s">
        <v>4</v>
      </c>
      <c r="B60" t="s">
        <v>5</v>
      </c>
      <c r="C60" s="2">
        <v>529</v>
      </c>
      <c r="D60">
        <v>59.8</v>
      </c>
      <c r="E60">
        <v>8.1999999999999993</v>
      </c>
      <c r="F60">
        <f t="shared" ref="F60:F64" si="50">SUM(C60:E60)</f>
        <v>597</v>
      </c>
      <c r="G60">
        <f>D60*100/F60</f>
        <v>10.01675041876047</v>
      </c>
      <c r="H60">
        <f t="shared" ref="H60:H75" si="51">E60*100/F60</f>
        <v>1.3735343383584588</v>
      </c>
      <c r="K60" t="s">
        <v>4</v>
      </c>
      <c r="L60" t="s">
        <v>5</v>
      </c>
      <c r="M60" s="1">
        <v>318.5</v>
      </c>
      <c r="N60">
        <v>23</v>
      </c>
      <c r="O60">
        <v>2.9</v>
      </c>
      <c r="P60">
        <f t="shared" ref="P60:P64" si="52">SUM(M60:O60)</f>
        <v>344.4</v>
      </c>
      <c r="Q60">
        <f>N60*100/P60</f>
        <v>6.6782810685249716</v>
      </c>
      <c r="R60">
        <f t="shared" ref="R60:R75" si="53">O60*100/P60</f>
        <v>0.84204413472706163</v>
      </c>
    </row>
    <row r="61" spans="1:18" x14ac:dyDescent="0.25">
      <c r="B61" t="s">
        <v>6</v>
      </c>
      <c r="C61">
        <v>165.6</v>
      </c>
      <c r="D61">
        <v>22</v>
      </c>
      <c r="E61">
        <v>6</v>
      </c>
      <c r="F61">
        <f t="shared" si="50"/>
        <v>193.6</v>
      </c>
      <c r="G61">
        <f t="shared" ref="G61:G63" si="54">D61*100/F61</f>
        <v>11.363636363636363</v>
      </c>
      <c r="H61">
        <f t="shared" si="51"/>
        <v>3.0991735537190084</v>
      </c>
      <c r="I61">
        <v>3</v>
      </c>
      <c r="L61" t="s">
        <v>6</v>
      </c>
      <c r="M61">
        <v>53.4</v>
      </c>
      <c r="N61">
        <v>73.3</v>
      </c>
      <c r="O61">
        <v>7.8</v>
      </c>
      <c r="P61">
        <f t="shared" si="52"/>
        <v>134.5</v>
      </c>
      <c r="Q61">
        <f t="shared" ref="Q61:Q63" si="55">N61*100/P61</f>
        <v>54.498141263940518</v>
      </c>
      <c r="R61">
        <f t="shared" si="53"/>
        <v>5.7992565055762082</v>
      </c>
    </row>
    <row r="62" spans="1:18" x14ac:dyDescent="0.25">
      <c r="B62" t="s">
        <v>7</v>
      </c>
      <c r="F62">
        <f t="shared" si="50"/>
        <v>0</v>
      </c>
      <c r="G62" t="e">
        <f t="shared" si="54"/>
        <v>#DIV/0!</v>
      </c>
      <c r="H62" t="e">
        <f t="shared" si="51"/>
        <v>#DIV/0!</v>
      </c>
      <c r="L62" t="s">
        <v>21</v>
      </c>
      <c r="P62">
        <f t="shared" si="52"/>
        <v>0</v>
      </c>
      <c r="Q62" t="e">
        <f t="shared" si="55"/>
        <v>#DIV/0!</v>
      </c>
      <c r="R62" t="e">
        <f t="shared" si="53"/>
        <v>#DIV/0!</v>
      </c>
    </row>
    <row r="63" spans="1:18" x14ac:dyDescent="0.25">
      <c r="B63" t="s">
        <v>8</v>
      </c>
      <c r="F63">
        <f t="shared" si="50"/>
        <v>0</v>
      </c>
      <c r="G63" t="e">
        <f t="shared" si="54"/>
        <v>#DIV/0!</v>
      </c>
      <c r="H63" t="e">
        <f t="shared" si="51"/>
        <v>#DIV/0!</v>
      </c>
      <c r="L63" t="s">
        <v>8</v>
      </c>
      <c r="P63">
        <f t="shared" si="52"/>
        <v>0</v>
      </c>
      <c r="Q63" t="e">
        <f t="shared" si="55"/>
        <v>#DIV/0!</v>
      </c>
      <c r="R63" t="e">
        <f t="shared" si="53"/>
        <v>#DIV/0!</v>
      </c>
    </row>
    <row r="64" spans="1:18" x14ac:dyDescent="0.25">
      <c r="A64" t="s">
        <v>9</v>
      </c>
      <c r="B64" t="s">
        <v>5</v>
      </c>
      <c r="F64">
        <f t="shared" si="50"/>
        <v>0</v>
      </c>
      <c r="G64" t="e">
        <f>D64*100/F64</f>
        <v>#DIV/0!</v>
      </c>
      <c r="H64" t="e">
        <f t="shared" si="51"/>
        <v>#DIV/0!</v>
      </c>
      <c r="K64" t="s">
        <v>9</v>
      </c>
      <c r="L64" t="s">
        <v>5</v>
      </c>
      <c r="P64">
        <f t="shared" si="52"/>
        <v>0</v>
      </c>
      <c r="Q64" t="e">
        <f>N64*100/P64</f>
        <v>#DIV/0!</v>
      </c>
      <c r="R64" t="e">
        <f t="shared" si="53"/>
        <v>#DIV/0!</v>
      </c>
    </row>
    <row r="65" spans="1:18" x14ac:dyDescent="0.25">
      <c r="B65" t="s">
        <v>6</v>
      </c>
      <c r="F65">
        <f>SUM(C65:E65)</f>
        <v>0</v>
      </c>
      <c r="G65" t="e">
        <f t="shared" ref="G65:G67" si="56">D65*100/F65</f>
        <v>#DIV/0!</v>
      </c>
      <c r="H65" t="e">
        <f t="shared" si="51"/>
        <v>#DIV/0!</v>
      </c>
      <c r="L65" t="s">
        <v>6</v>
      </c>
      <c r="P65">
        <f>SUM(M65:O65)</f>
        <v>0</v>
      </c>
      <c r="Q65" t="e">
        <f t="shared" ref="Q65:Q67" si="57">N65*100/P65</f>
        <v>#DIV/0!</v>
      </c>
      <c r="R65" t="e">
        <f t="shared" si="53"/>
        <v>#DIV/0!</v>
      </c>
    </row>
    <row r="66" spans="1:18" x14ac:dyDescent="0.25">
      <c r="B66" t="s">
        <v>7</v>
      </c>
      <c r="F66">
        <f>SUM(C66:E66)</f>
        <v>0</v>
      </c>
      <c r="G66" t="e">
        <f t="shared" si="56"/>
        <v>#DIV/0!</v>
      </c>
      <c r="H66" t="e">
        <f t="shared" si="51"/>
        <v>#DIV/0!</v>
      </c>
      <c r="L66" t="s">
        <v>7</v>
      </c>
      <c r="P66">
        <f>SUM(M66:O66)</f>
        <v>0</v>
      </c>
      <c r="Q66" t="e">
        <f t="shared" si="57"/>
        <v>#DIV/0!</v>
      </c>
      <c r="R66" t="e">
        <f t="shared" si="53"/>
        <v>#DIV/0!</v>
      </c>
    </row>
    <row r="67" spans="1:18" x14ac:dyDescent="0.25">
      <c r="B67" t="s">
        <v>8</v>
      </c>
      <c r="F67">
        <f>SUM(C67:E67)</f>
        <v>0</v>
      </c>
      <c r="G67" t="e">
        <f t="shared" si="56"/>
        <v>#DIV/0!</v>
      </c>
      <c r="H67" t="e">
        <f t="shared" si="51"/>
        <v>#DIV/0!</v>
      </c>
      <c r="L67" t="s">
        <v>8</v>
      </c>
      <c r="P67">
        <f>SUM(M67:O67)</f>
        <v>0</v>
      </c>
      <c r="Q67" t="e">
        <f t="shared" si="57"/>
        <v>#DIV/0!</v>
      </c>
      <c r="R67" t="e">
        <f t="shared" si="53"/>
        <v>#DIV/0!</v>
      </c>
    </row>
    <row r="68" spans="1:18" x14ac:dyDescent="0.25">
      <c r="A68" t="s">
        <v>10</v>
      </c>
      <c r="B68" t="s">
        <v>5</v>
      </c>
      <c r="F68">
        <f t="shared" ref="F68" si="58">SUM(C68:E68)</f>
        <v>0</v>
      </c>
      <c r="G68" t="e">
        <f>D68*100/F68</f>
        <v>#DIV/0!</v>
      </c>
      <c r="H68" t="e">
        <f t="shared" si="51"/>
        <v>#DIV/0!</v>
      </c>
      <c r="K68" t="s">
        <v>10</v>
      </c>
      <c r="L68" t="s">
        <v>5</v>
      </c>
      <c r="P68">
        <f t="shared" ref="P68" si="59">SUM(M68:O68)</f>
        <v>0</v>
      </c>
      <c r="Q68" t="e">
        <f>N68*100/P68</f>
        <v>#DIV/0!</v>
      </c>
      <c r="R68" t="e">
        <f t="shared" si="53"/>
        <v>#DIV/0!</v>
      </c>
    </row>
    <row r="69" spans="1:18" x14ac:dyDescent="0.25">
      <c r="B69" t="s">
        <v>6</v>
      </c>
      <c r="F69">
        <f>SUM(C69:E69)</f>
        <v>0</v>
      </c>
      <c r="G69" t="e">
        <f t="shared" ref="G69:G71" si="60">D69*100/F69</f>
        <v>#DIV/0!</v>
      </c>
      <c r="H69" t="e">
        <f t="shared" si="51"/>
        <v>#DIV/0!</v>
      </c>
      <c r="L69" t="s">
        <v>6</v>
      </c>
      <c r="P69">
        <f>SUM(M69:O69)</f>
        <v>0</v>
      </c>
      <c r="Q69" t="e">
        <f t="shared" ref="Q69:Q71" si="61">N69*100/P69</f>
        <v>#DIV/0!</v>
      </c>
      <c r="R69" t="e">
        <f t="shared" si="53"/>
        <v>#DIV/0!</v>
      </c>
    </row>
    <row r="70" spans="1:18" x14ac:dyDescent="0.25">
      <c r="B70" t="s">
        <v>7</v>
      </c>
      <c r="F70">
        <f>SUM(C70:E70)</f>
        <v>0</v>
      </c>
      <c r="G70" t="e">
        <f t="shared" si="60"/>
        <v>#DIV/0!</v>
      </c>
      <c r="H70" t="e">
        <f t="shared" si="51"/>
        <v>#DIV/0!</v>
      </c>
      <c r="L70" t="s">
        <v>7</v>
      </c>
      <c r="P70">
        <f>SUM(M70:O70)</f>
        <v>0</v>
      </c>
      <c r="Q70" t="e">
        <f t="shared" si="61"/>
        <v>#DIV/0!</v>
      </c>
      <c r="R70" t="e">
        <f t="shared" si="53"/>
        <v>#DIV/0!</v>
      </c>
    </row>
    <row r="71" spans="1:18" x14ac:dyDescent="0.25">
      <c r="B71" t="s">
        <v>8</v>
      </c>
      <c r="F71">
        <f>SUM(C71:E71)</f>
        <v>0</v>
      </c>
      <c r="G71" t="e">
        <f t="shared" si="60"/>
        <v>#DIV/0!</v>
      </c>
      <c r="H71" t="e">
        <f t="shared" si="51"/>
        <v>#DIV/0!</v>
      </c>
      <c r="L71" t="s">
        <v>8</v>
      </c>
      <c r="P71">
        <f>SUM(M71:O71)</f>
        <v>0</v>
      </c>
      <c r="Q71" t="e">
        <f t="shared" si="61"/>
        <v>#DIV/0!</v>
      </c>
      <c r="R71" t="e">
        <f t="shared" si="53"/>
        <v>#DIV/0!</v>
      </c>
    </row>
    <row r="72" spans="1:18" x14ac:dyDescent="0.25">
      <c r="A72" t="s">
        <v>13</v>
      </c>
      <c r="B72" t="s">
        <v>5</v>
      </c>
      <c r="F72">
        <f t="shared" ref="F72" si="62">SUM(C72:E72)</f>
        <v>0</v>
      </c>
      <c r="G72" t="e">
        <f>D72*100/F72</f>
        <v>#DIV/0!</v>
      </c>
      <c r="H72" t="e">
        <f t="shared" si="51"/>
        <v>#DIV/0!</v>
      </c>
      <c r="K72" t="s">
        <v>13</v>
      </c>
      <c r="L72" t="s">
        <v>5</v>
      </c>
      <c r="P72">
        <f t="shared" ref="P72" si="63">SUM(M72:O72)</f>
        <v>0</v>
      </c>
      <c r="Q72" t="e">
        <f>N72*100/P72</f>
        <v>#DIV/0!</v>
      </c>
      <c r="R72" t="e">
        <f t="shared" si="53"/>
        <v>#DIV/0!</v>
      </c>
    </row>
    <row r="73" spans="1:18" x14ac:dyDescent="0.25">
      <c r="B73" t="s">
        <v>6</v>
      </c>
      <c r="F73">
        <f>SUM(C73:E73)</f>
        <v>0</v>
      </c>
      <c r="G73" t="e">
        <f t="shared" ref="G73:G75" si="64">D73*100/F73</f>
        <v>#DIV/0!</v>
      </c>
      <c r="H73" t="e">
        <f t="shared" si="51"/>
        <v>#DIV/0!</v>
      </c>
      <c r="L73" t="s">
        <v>6</v>
      </c>
      <c r="P73">
        <f>SUM(M73:O73)</f>
        <v>0</v>
      </c>
      <c r="Q73" t="e">
        <f t="shared" ref="Q73:Q75" si="65">N73*100/P73</f>
        <v>#DIV/0!</v>
      </c>
      <c r="R73" t="e">
        <f t="shared" si="53"/>
        <v>#DIV/0!</v>
      </c>
    </row>
    <row r="74" spans="1:18" x14ac:dyDescent="0.25">
      <c r="B74" t="s">
        <v>7</v>
      </c>
      <c r="F74">
        <f>SUM(C74:E74)</f>
        <v>0</v>
      </c>
      <c r="G74" t="e">
        <f t="shared" si="64"/>
        <v>#DIV/0!</v>
      </c>
      <c r="H74" t="e">
        <f t="shared" si="51"/>
        <v>#DIV/0!</v>
      </c>
      <c r="L74" t="s">
        <v>23</v>
      </c>
      <c r="P74">
        <f>SUM(M74:O74)</f>
        <v>0</v>
      </c>
      <c r="Q74" t="e">
        <f t="shared" si="65"/>
        <v>#DIV/0!</v>
      </c>
      <c r="R74" t="e">
        <f t="shared" si="53"/>
        <v>#DIV/0!</v>
      </c>
    </row>
    <row r="75" spans="1:18" x14ac:dyDescent="0.25">
      <c r="B75" t="s">
        <v>8</v>
      </c>
      <c r="F75">
        <f>SUM(C75:E75)</f>
        <v>0</v>
      </c>
      <c r="G75" t="e">
        <f t="shared" si="64"/>
        <v>#DIV/0!</v>
      </c>
      <c r="H75" t="e">
        <f t="shared" si="51"/>
        <v>#DIV/0!</v>
      </c>
      <c r="L75" t="s">
        <v>8</v>
      </c>
      <c r="P75">
        <f>SUM(M75:O75)</f>
        <v>0</v>
      </c>
      <c r="Q75" t="e">
        <f t="shared" si="65"/>
        <v>#DIV/0!</v>
      </c>
      <c r="R75" t="e">
        <f t="shared" si="53"/>
        <v>#DIV/0!</v>
      </c>
    </row>
    <row r="77" spans="1:18" x14ac:dyDescent="0.25">
      <c r="B77" t="s">
        <v>16</v>
      </c>
    </row>
    <row r="78" spans="1:18" x14ac:dyDescent="0.25">
      <c r="C78" t="s">
        <v>0</v>
      </c>
      <c r="D78" t="s">
        <v>11</v>
      </c>
      <c r="F78" t="s">
        <v>1</v>
      </c>
      <c r="G78" t="s">
        <v>2</v>
      </c>
      <c r="H78" t="s">
        <v>3</v>
      </c>
      <c r="I78" t="s">
        <v>12</v>
      </c>
    </row>
    <row r="79" spans="1:18" x14ac:dyDescent="0.25">
      <c r="A79" t="s">
        <v>4</v>
      </c>
      <c r="B79" t="s">
        <v>5</v>
      </c>
      <c r="C79" s="2">
        <v>618</v>
      </c>
      <c r="D79">
        <v>96.2</v>
      </c>
      <c r="E79">
        <v>19.8</v>
      </c>
      <c r="F79">
        <f t="shared" ref="F79:F83" si="66">SUM(C79:E79)</f>
        <v>734</v>
      </c>
      <c r="G79">
        <f>D79*100/F79</f>
        <v>13.106267029972752</v>
      </c>
      <c r="H79">
        <f t="shared" ref="H79:H94" si="67">E79*100/F79</f>
        <v>2.6975476839237058</v>
      </c>
    </row>
    <row r="80" spans="1:18" x14ac:dyDescent="0.25">
      <c r="B80" t="s">
        <v>6</v>
      </c>
      <c r="C80">
        <v>413.7</v>
      </c>
      <c r="D80">
        <v>85.8</v>
      </c>
      <c r="E80">
        <v>20.2</v>
      </c>
      <c r="F80">
        <f t="shared" si="66"/>
        <v>519.70000000000005</v>
      </c>
      <c r="G80">
        <f t="shared" ref="G80:G82" si="68">D80*100/F80</f>
        <v>16.509524725803345</v>
      </c>
      <c r="H80">
        <f t="shared" si="67"/>
        <v>3.8868578025784104</v>
      </c>
      <c r="I80">
        <v>5</v>
      </c>
    </row>
    <row r="81" spans="1:8" x14ac:dyDescent="0.25">
      <c r="B81" t="s">
        <v>7</v>
      </c>
      <c r="F81">
        <f t="shared" si="66"/>
        <v>0</v>
      </c>
      <c r="G81" t="e">
        <f t="shared" si="68"/>
        <v>#DIV/0!</v>
      </c>
      <c r="H81" t="e">
        <f t="shared" si="67"/>
        <v>#DIV/0!</v>
      </c>
    </row>
    <row r="82" spans="1:8" x14ac:dyDescent="0.25">
      <c r="B82" t="s">
        <v>8</v>
      </c>
      <c r="F82">
        <f t="shared" si="66"/>
        <v>0</v>
      </c>
      <c r="G82" t="e">
        <f t="shared" si="68"/>
        <v>#DIV/0!</v>
      </c>
      <c r="H82" t="e">
        <f t="shared" si="67"/>
        <v>#DIV/0!</v>
      </c>
    </row>
    <row r="83" spans="1:8" x14ac:dyDescent="0.25">
      <c r="A83" t="s">
        <v>9</v>
      </c>
      <c r="B83" t="s">
        <v>5</v>
      </c>
      <c r="C83">
        <v>181.7</v>
      </c>
      <c r="D83">
        <v>208.2</v>
      </c>
      <c r="E83">
        <v>21.3</v>
      </c>
      <c r="F83">
        <f t="shared" si="66"/>
        <v>411.2</v>
      </c>
      <c r="G83">
        <f>D83*100/F83</f>
        <v>50.632295719844358</v>
      </c>
      <c r="H83">
        <f t="shared" si="67"/>
        <v>5.1799610894941637</v>
      </c>
    </row>
    <row r="84" spans="1:8" x14ac:dyDescent="0.25">
      <c r="B84" t="s">
        <v>6</v>
      </c>
      <c r="C84">
        <v>180.2</v>
      </c>
      <c r="D84">
        <v>231.4</v>
      </c>
      <c r="E84">
        <v>68</v>
      </c>
      <c r="F84">
        <f>SUM(C84:E84)</f>
        <v>479.6</v>
      </c>
      <c r="G84">
        <f t="shared" ref="G84:G86" si="69">D84*100/F84</f>
        <v>48.248540450375309</v>
      </c>
      <c r="H84">
        <f t="shared" si="67"/>
        <v>14.178482068390325</v>
      </c>
    </row>
    <row r="85" spans="1:8" x14ac:dyDescent="0.25">
      <c r="B85" t="s">
        <v>7</v>
      </c>
      <c r="F85">
        <f>SUM(C85:E85)</f>
        <v>0</v>
      </c>
      <c r="G85" t="e">
        <f t="shared" si="69"/>
        <v>#DIV/0!</v>
      </c>
      <c r="H85" t="e">
        <f t="shared" si="67"/>
        <v>#DIV/0!</v>
      </c>
    </row>
    <row r="86" spans="1:8" x14ac:dyDescent="0.25">
      <c r="B86" t="s">
        <v>8</v>
      </c>
      <c r="F86">
        <f>SUM(C86:E86)</f>
        <v>0</v>
      </c>
      <c r="G86" t="e">
        <f t="shared" si="69"/>
        <v>#DIV/0!</v>
      </c>
      <c r="H86" t="e">
        <f t="shared" si="67"/>
        <v>#DIV/0!</v>
      </c>
    </row>
    <row r="87" spans="1:8" x14ac:dyDescent="0.25">
      <c r="A87" t="s">
        <v>10</v>
      </c>
      <c r="B87" t="s">
        <v>5</v>
      </c>
      <c r="C87">
        <v>20.100000000000001</v>
      </c>
      <c r="D87">
        <v>5.7</v>
      </c>
      <c r="E87">
        <v>1</v>
      </c>
      <c r="F87">
        <f t="shared" ref="F87" si="70">SUM(C87:E87)</f>
        <v>26.8</v>
      </c>
      <c r="G87">
        <f>D87*100/F87</f>
        <v>21.268656716417908</v>
      </c>
      <c r="H87">
        <f t="shared" si="67"/>
        <v>3.7313432835820897</v>
      </c>
    </row>
    <row r="88" spans="1:8" x14ac:dyDescent="0.25">
      <c r="B88" t="s">
        <v>6</v>
      </c>
      <c r="C88">
        <v>8.9</v>
      </c>
      <c r="D88">
        <v>3.6</v>
      </c>
      <c r="E88">
        <v>1.6</v>
      </c>
      <c r="F88">
        <f>SUM(C88:E88)</f>
        <v>14.1</v>
      </c>
      <c r="G88">
        <f t="shared" ref="G88:G90" si="71">D88*100/F88</f>
        <v>25.531914893617021</v>
      </c>
      <c r="H88">
        <f t="shared" si="67"/>
        <v>11.347517730496454</v>
      </c>
    </row>
    <row r="89" spans="1:8" x14ac:dyDescent="0.25">
      <c r="B89" t="s">
        <v>7</v>
      </c>
      <c r="F89">
        <f>SUM(C89:E89)</f>
        <v>0</v>
      </c>
      <c r="G89" t="e">
        <f t="shared" si="71"/>
        <v>#DIV/0!</v>
      </c>
      <c r="H89" t="e">
        <f t="shared" si="67"/>
        <v>#DIV/0!</v>
      </c>
    </row>
    <row r="90" spans="1:8" x14ac:dyDescent="0.25">
      <c r="B90" t="s">
        <v>8</v>
      </c>
      <c r="F90">
        <f>SUM(C90:E90)</f>
        <v>0</v>
      </c>
      <c r="G90" t="e">
        <f t="shared" si="71"/>
        <v>#DIV/0!</v>
      </c>
      <c r="H90" t="e">
        <f t="shared" si="67"/>
        <v>#DIV/0!</v>
      </c>
    </row>
    <row r="91" spans="1:8" x14ac:dyDescent="0.25">
      <c r="A91" t="s">
        <v>13</v>
      </c>
      <c r="B91" t="s">
        <v>5</v>
      </c>
      <c r="C91">
        <v>5.2</v>
      </c>
      <c r="D91">
        <v>4.9000000000000004</v>
      </c>
      <c r="E91">
        <v>0.3</v>
      </c>
      <c r="F91">
        <f t="shared" ref="F91" si="72">SUM(C91:E91)</f>
        <v>10.400000000000002</v>
      </c>
      <c r="G91">
        <f>D91*100/F91</f>
        <v>47.115384615384613</v>
      </c>
      <c r="H91">
        <f t="shared" si="67"/>
        <v>2.8846153846153841</v>
      </c>
    </row>
    <row r="92" spans="1:8" x14ac:dyDescent="0.25">
      <c r="B92" t="s">
        <v>6</v>
      </c>
      <c r="C92">
        <v>3</v>
      </c>
      <c r="D92">
        <v>4.2</v>
      </c>
      <c r="E92">
        <v>4.5</v>
      </c>
      <c r="F92">
        <f>SUM(C92:E92)</f>
        <v>11.7</v>
      </c>
      <c r="G92">
        <f t="shared" ref="G92:G94" si="73">D92*100/F92</f>
        <v>35.897435897435898</v>
      </c>
      <c r="H92">
        <f t="shared" si="67"/>
        <v>38.461538461538467</v>
      </c>
    </row>
    <row r="93" spans="1:8" x14ac:dyDescent="0.25">
      <c r="B93" t="s">
        <v>7</v>
      </c>
      <c r="F93">
        <f>SUM(C93:E93)</f>
        <v>0</v>
      </c>
      <c r="G93" t="e">
        <f t="shared" si="73"/>
        <v>#DIV/0!</v>
      </c>
      <c r="H93" t="e">
        <f t="shared" si="67"/>
        <v>#DIV/0!</v>
      </c>
    </row>
    <row r="94" spans="1:8" x14ac:dyDescent="0.25">
      <c r="B94" t="s">
        <v>8</v>
      </c>
      <c r="F94">
        <f>SUM(C94:E94)</f>
        <v>0</v>
      </c>
      <c r="G94" t="e">
        <f t="shared" si="73"/>
        <v>#DIV/0!</v>
      </c>
      <c r="H94" t="e">
        <f t="shared" si="67"/>
        <v>#DIV/0!</v>
      </c>
    </row>
    <row r="96" spans="1:8" x14ac:dyDescent="0.25">
      <c r="B96" t="s">
        <v>17</v>
      </c>
    </row>
    <row r="97" spans="1:9" x14ac:dyDescent="0.25">
      <c r="C97" t="s">
        <v>0</v>
      </c>
      <c r="D97" t="s">
        <v>11</v>
      </c>
      <c r="F97" t="s">
        <v>1</v>
      </c>
      <c r="G97" t="s">
        <v>2</v>
      </c>
      <c r="H97" t="s">
        <v>3</v>
      </c>
      <c r="I97" t="s">
        <v>12</v>
      </c>
    </row>
    <row r="98" spans="1:9" x14ac:dyDescent="0.25">
      <c r="A98" t="s">
        <v>4</v>
      </c>
      <c r="B98" t="s">
        <v>5</v>
      </c>
      <c r="C98" s="2"/>
      <c r="F98">
        <f t="shared" ref="F98:F102" si="74">SUM(C98:E98)</f>
        <v>0</v>
      </c>
      <c r="G98" t="e">
        <f>D98*100/F98</f>
        <v>#DIV/0!</v>
      </c>
      <c r="H98" t="e">
        <f t="shared" ref="H98:H113" si="75">E98*100/F98</f>
        <v>#DIV/0!</v>
      </c>
    </row>
    <row r="99" spans="1:9" x14ac:dyDescent="0.25">
      <c r="B99" t="s">
        <v>6</v>
      </c>
      <c r="F99">
        <f t="shared" si="74"/>
        <v>0</v>
      </c>
      <c r="G99" t="e">
        <f t="shared" ref="G99:G101" si="76">D99*100/F99</f>
        <v>#DIV/0!</v>
      </c>
      <c r="H99" t="e">
        <f t="shared" si="75"/>
        <v>#DIV/0!</v>
      </c>
    </row>
    <row r="100" spans="1:9" x14ac:dyDescent="0.25">
      <c r="B100" t="s">
        <v>7</v>
      </c>
      <c r="F100">
        <f t="shared" si="74"/>
        <v>0</v>
      </c>
      <c r="G100" t="e">
        <f t="shared" si="76"/>
        <v>#DIV/0!</v>
      </c>
      <c r="H100" t="e">
        <f t="shared" si="75"/>
        <v>#DIV/0!</v>
      </c>
    </row>
    <row r="101" spans="1:9" x14ac:dyDescent="0.25">
      <c r="B101" t="s">
        <v>8</v>
      </c>
      <c r="F101">
        <f t="shared" si="74"/>
        <v>0</v>
      </c>
      <c r="G101" t="e">
        <f t="shared" si="76"/>
        <v>#DIV/0!</v>
      </c>
      <c r="H101" t="e">
        <f t="shared" si="75"/>
        <v>#DIV/0!</v>
      </c>
    </row>
    <row r="102" spans="1:9" x14ac:dyDescent="0.25">
      <c r="A102" t="s">
        <v>9</v>
      </c>
      <c r="B102" t="s">
        <v>5</v>
      </c>
      <c r="C102">
        <v>412</v>
      </c>
      <c r="D102">
        <v>65.400000000000006</v>
      </c>
      <c r="E102">
        <v>15.3</v>
      </c>
      <c r="F102">
        <f t="shared" si="74"/>
        <v>492.7</v>
      </c>
      <c r="G102">
        <f>D102*100/F102</f>
        <v>13.273797442662881</v>
      </c>
      <c r="H102">
        <f t="shared" si="75"/>
        <v>3.1053379338339759</v>
      </c>
    </row>
    <row r="103" spans="1:9" x14ac:dyDescent="0.25">
      <c r="B103" t="s">
        <v>6</v>
      </c>
      <c r="C103">
        <v>214.5</v>
      </c>
      <c r="D103">
        <v>25.6</v>
      </c>
      <c r="E103">
        <v>8.1999999999999993</v>
      </c>
      <c r="F103">
        <f>SUM(C103:E103)</f>
        <v>248.29999999999998</v>
      </c>
      <c r="G103">
        <f t="shared" ref="G103:G105" si="77">D103*100/F103</f>
        <v>10.310108739428111</v>
      </c>
      <c r="H103">
        <f t="shared" si="75"/>
        <v>3.3024567055980665</v>
      </c>
      <c r="I103">
        <v>6</v>
      </c>
    </row>
    <row r="104" spans="1:9" x14ac:dyDescent="0.25">
      <c r="B104" t="s">
        <v>7</v>
      </c>
      <c r="F104">
        <f>SUM(C104:E104)</f>
        <v>0</v>
      </c>
      <c r="G104" t="e">
        <f t="shared" si="77"/>
        <v>#DIV/0!</v>
      </c>
      <c r="H104" t="e">
        <f t="shared" si="75"/>
        <v>#DIV/0!</v>
      </c>
    </row>
    <row r="105" spans="1:9" x14ac:dyDescent="0.25">
      <c r="B105" t="s">
        <v>8</v>
      </c>
      <c r="F105">
        <f>SUM(C105:E105)</f>
        <v>0</v>
      </c>
      <c r="G105" t="e">
        <f t="shared" si="77"/>
        <v>#DIV/0!</v>
      </c>
      <c r="H105" t="e">
        <f t="shared" si="75"/>
        <v>#DIV/0!</v>
      </c>
    </row>
    <row r="106" spans="1:9" x14ac:dyDescent="0.25">
      <c r="A106" t="s">
        <v>10</v>
      </c>
      <c r="B106" t="s">
        <v>5</v>
      </c>
      <c r="F106">
        <f t="shared" ref="F106" si="78">SUM(C106:E106)</f>
        <v>0</v>
      </c>
      <c r="G106" t="e">
        <f>D106*100/F106</f>
        <v>#DIV/0!</v>
      </c>
      <c r="H106" t="e">
        <f t="shared" si="75"/>
        <v>#DIV/0!</v>
      </c>
    </row>
    <row r="107" spans="1:9" x14ac:dyDescent="0.25">
      <c r="B107" t="s">
        <v>6</v>
      </c>
      <c r="F107">
        <f>SUM(C107:E107)</f>
        <v>0</v>
      </c>
      <c r="G107" t="e">
        <f t="shared" ref="G107:G109" si="79">D107*100/F107</f>
        <v>#DIV/0!</v>
      </c>
      <c r="H107" t="e">
        <f t="shared" si="75"/>
        <v>#DIV/0!</v>
      </c>
    </row>
    <row r="108" spans="1:9" x14ac:dyDescent="0.25">
      <c r="B108" t="s">
        <v>7</v>
      </c>
      <c r="F108">
        <f>SUM(C108:E108)</f>
        <v>0</v>
      </c>
      <c r="G108" t="e">
        <f t="shared" si="79"/>
        <v>#DIV/0!</v>
      </c>
      <c r="H108" t="e">
        <f t="shared" si="75"/>
        <v>#DIV/0!</v>
      </c>
    </row>
    <row r="109" spans="1:9" x14ac:dyDescent="0.25">
      <c r="B109" t="s">
        <v>8</v>
      </c>
      <c r="F109">
        <f>SUM(C109:E109)</f>
        <v>0</v>
      </c>
      <c r="G109" t="e">
        <f t="shared" si="79"/>
        <v>#DIV/0!</v>
      </c>
      <c r="H109" t="e">
        <f t="shared" si="75"/>
        <v>#DIV/0!</v>
      </c>
    </row>
    <row r="110" spans="1:9" x14ac:dyDescent="0.25">
      <c r="A110" t="s">
        <v>13</v>
      </c>
      <c r="B110" t="s">
        <v>5</v>
      </c>
      <c r="C110">
        <v>6.5</v>
      </c>
      <c r="D110">
        <v>0.9</v>
      </c>
      <c r="E110">
        <v>0.1</v>
      </c>
      <c r="F110">
        <f t="shared" ref="F110" si="80">SUM(C110:E110)</f>
        <v>7.5</v>
      </c>
      <c r="G110">
        <f>D110*100/F110</f>
        <v>12</v>
      </c>
      <c r="H110">
        <f t="shared" si="75"/>
        <v>1.3333333333333333</v>
      </c>
    </row>
    <row r="111" spans="1:9" x14ac:dyDescent="0.25">
      <c r="B111" t="s">
        <v>6</v>
      </c>
      <c r="C111">
        <v>2.4</v>
      </c>
      <c r="D111">
        <v>0.1</v>
      </c>
      <c r="E111">
        <v>0.1</v>
      </c>
      <c r="F111">
        <f>SUM(C111:E111)</f>
        <v>2.6</v>
      </c>
      <c r="G111">
        <f t="shared" ref="G111:G113" si="81">D111*100/F111</f>
        <v>3.8461538461538458</v>
      </c>
      <c r="H111">
        <f t="shared" si="75"/>
        <v>3.8461538461538458</v>
      </c>
      <c r="I111">
        <v>6</v>
      </c>
    </row>
    <row r="112" spans="1:9" x14ac:dyDescent="0.25">
      <c r="B112" t="s">
        <v>7</v>
      </c>
      <c r="F112">
        <f>SUM(C112:E112)</f>
        <v>0</v>
      </c>
      <c r="G112" t="e">
        <f t="shared" si="81"/>
        <v>#DIV/0!</v>
      </c>
      <c r="H112" t="e">
        <f t="shared" si="75"/>
        <v>#DIV/0!</v>
      </c>
    </row>
    <row r="113" spans="1:9" x14ac:dyDescent="0.25">
      <c r="B113" t="s">
        <v>8</v>
      </c>
      <c r="F113">
        <f>SUM(C113:E113)</f>
        <v>0</v>
      </c>
      <c r="G113" t="e">
        <f t="shared" si="81"/>
        <v>#DIV/0!</v>
      </c>
      <c r="H113" t="e">
        <f t="shared" si="75"/>
        <v>#DIV/0!</v>
      </c>
    </row>
    <row r="115" spans="1:9" x14ac:dyDescent="0.25">
      <c r="B115" t="s">
        <v>18</v>
      </c>
    </row>
    <row r="116" spans="1:9" x14ac:dyDescent="0.25">
      <c r="C116" t="s">
        <v>0</v>
      </c>
      <c r="D116" t="s">
        <v>11</v>
      </c>
      <c r="F116" t="s">
        <v>1</v>
      </c>
      <c r="G116" t="s">
        <v>2</v>
      </c>
      <c r="H116" t="s">
        <v>3</v>
      </c>
      <c r="I116" t="s">
        <v>12</v>
      </c>
    </row>
    <row r="117" spans="1:9" x14ac:dyDescent="0.25">
      <c r="A117" t="s">
        <v>4</v>
      </c>
      <c r="B117" t="s">
        <v>5</v>
      </c>
      <c r="C117" s="2"/>
      <c r="F117">
        <f t="shared" ref="F117:F121" si="82">SUM(C117:E117)</f>
        <v>0</v>
      </c>
      <c r="G117" t="e">
        <f>D117*100/F117</f>
        <v>#DIV/0!</v>
      </c>
      <c r="H117" t="e">
        <f t="shared" ref="H117:H132" si="83">E117*100/F117</f>
        <v>#DIV/0!</v>
      </c>
    </row>
    <row r="118" spans="1:9" x14ac:dyDescent="0.25">
      <c r="B118" t="s">
        <v>6</v>
      </c>
      <c r="F118">
        <f t="shared" si="82"/>
        <v>0</v>
      </c>
      <c r="G118" t="e">
        <f t="shared" ref="G118:G120" si="84">D118*100/F118</f>
        <v>#DIV/0!</v>
      </c>
      <c r="H118" t="e">
        <f t="shared" si="83"/>
        <v>#DIV/0!</v>
      </c>
      <c r="I118">
        <v>5</v>
      </c>
    </row>
    <row r="119" spans="1:9" x14ac:dyDescent="0.25">
      <c r="B119" t="s">
        <v>7</v>
      </c>
      <c r="F119">
        <f t="shared" si="82"/>
        <v>0</v>
      </c>
      <c r="G119" t="e">
        <f t="shared" si="84"/>
        <v>#DIV/0!</v>
      </c>
      <c r="H119" t="e">
        <f t="shared" si="83"/>
        <v>#DIV/0!</v>
      </c>
    </row>
    <row r="120" spans="1:9" x14ac:dyDescent="0.25">
      <c r="B120" t="s">
        <v>8</v>
      </c>
      <c r="F120">
        <f t="shared" si="82"/>
        <v>0</v>
      </c>
      <c r="G120" t="e">
        <f t="shared" si="84"/>
        <v>#DIV/0!</v>
      </c>
      <c r="H120" t="e">
        <f t="shared" si="83"/>
        <v>#DIV/0!</v>
      </c>
    </row>
    <row r="121" spans="1:9" x14ac:dyDescent="0.25">
      <c r="A121" t="s">
        <v>9</v>
      </c>
      <c r="B121" t="s">
        <v>5</v>
      </c>
      <c r="C121">
        <v>274.3</v>
      </c>
      <c r="D121">
        <v>44.5</v>
      </c>
      <c r="E121">
        <v>10.9</v>
      </c>
      <c r="F121">
        <f t="shared" si="82"/>
        <v>329.7</v>
      </c>
      <c r="G121">
        <f>D121*100/F121</f>
        <v>13.497118592659994</v>
      </c>
      <c r="H121">
        <f t="shared" si="83"/>
        <v>3.3060357901122233</v>
      </c>
    </row>
    <row r="122" spans="1:9" x14ac:dyDescent="0.25">
      <c r="B122" t="s">
        <v>6</v>
      </c>
      <c r="C122">
        <v>6137</v>
      </c>
      <c r="D122">
        <v>574</v>
      </c>
      <c r="E122">
        <v>208.1</v>
      </c>
      <c r="F122">
        <f>SUM(C122:E122)</f>
        <v>6919.1</v>
      </c>
      <c r="G122">
        <f t="shared" ref="G122:G124" si="85">D122*100/F122</f>
        <v>8.2958766313537886</v>
      </c>
      <c r="H122">
        <f t="shared" si="83"/>
        <v>3.0076165975343612</v>
      </c>
    </row>
    <row r="123" spans="1:9" x14ac:dyDescent="0.25">
      <c r="B123" t="s">
        <v>7</v>
      </c>
      <c r="F123">
        <f>SUM(C123:E123)</f>
        <v>0</v>
      </c>
      <c r="G123" t="e">
        <f t="shared" si="85"/>
        <v>#DIV/0!</v>
      </c>
      <c r="H123" t="e">
        <f t="shared" si="83"/>
        <v>#DIV/0!</v>
      </c>
    </row>
    <row r="124" spans="1:9" x14ac:dyDescent="0.25">
      <c r="B124" t="s">
        <v>8</v>
      </c>
      <c r="F124">
        <f>SUM(C124:E124)</f>
        <v>0</v>
      </c>
      <c r="G124" t="e">
        <f t="shared" si="85"/>
        <v>#DIV/0!</v>
      </c>
      <c r="H124" t="e">
        <f t="shared" si="83"/>
        <v>#DIV/0!</v>
      </c>
    </row>
    <row r="125" spans="1:9" x14ac:dyDescent="0.25">
      <c r="A125" t="s">
        <v>10</v>
      </c>
      <c r="B125" t="s">
        <v>5</v>
      </c>
      <c r="F125">
        <f t="shared" ref="F125" si="86">SUM(C125:E125)</f>
        <v>0</v>
      </c>
      <c r="G125" t="e">
        <f>D125*100/F125</f>
        <v>#DIV/0!</v>
      </c>
      <c r="H125" t="e">
        <f t="shared" si="83"/>
        <v>#DIV/0!</v>
      </c>
    </row>
    <row r="126" spans="1:9" x14ac:dyDescent="0.25">
      <c r="B126" t="s">
        <v>6</v>
      </c>
      <c r="F126">
        <f>SUM(C126:E126)</f>
        <v>0</v>
      </c>
      <c r="G126" t="e">
        <f t="shared" ref="G126:G128" si="87">D126*100/F126</f>
        <v>#DIV/0!</v>
      </c>
      <c r="H126" t="e">
        <f t="shared" si="83"/>
        <v>#DIV/0!</v>
      </c>
    </row>
    <row r="127" spans="1:9" x14ac:dyDescent="0.25">
      <c r="B127" t="s">
        <v>7</v>
      </c>
      <c r="F127">
        <f>SUM(C127:E127)</f>
        <v>0</v>
      </c>
      <c r="G127" t="e">
        <f t="shared" si="87"/>
        <v>#DIV/0!</v>
      </c>
      <c r="H127" t="e">
        <f t="shared" si="83"/>
        <v>#DIV/0!</v>
      </c>
    </row>
    <row r="128" spans="1:9" x14ac:dyDescent="0.25">
      <c r="B128" t="s">
        <v>8</v>
      </c>
      <c r="F128">
        <f>SUM(C128:E128)</f>
        <v>0</v>
      </c>
      <c r="G128" t="e">
        <f t="shared" si="87"/>
        <v>#DIV/0!</v>
      </c>
      <c r="H128" t="e">
        <f t="shared" si="83"/>
        <v>#DIV/0!</v>
      </c>
    </row>
    <row r="129" spans="1:8" x14ac:dyDescent="0.25">
      <c r="A129" t="s">
        <v>13</v>
      </c>
      <c r="B129" t="s">
        <v>5</v>
      </c>
      <c r="C129">
        <v>2.8</v>
      </c>
      <c r="D129">
        <v>0.3</v>
      </c>
      <c r="E129">
        <v>0.1</v>
      </c>
      <c r="F129">
        <f t="shared" ref="F129" si="88">SUM(C129:E129)</f>
        <v>3.1999999999999997</v>
      </c>
      <c r="G129">
        <f>D129*100/F129</f>
        <v>9.375</v>
      </c>
      <c r="H129">
        <f t="shared" si="83"/>
        <v>3.1250000000000004</v>
      </c>
    </row>
    <row r="130" spans="1:8" x14ac:dyDescent="0.25">
      <c r="B130" t="s">
        <v>6</v>
      </c>
      <c r="C130">
        <v>5911</v>
      </c>
      <c r="D130">
        <v>1264</v>
      </c>
      <c r="E130">
        <v>142</v>
      </c>
      <c r="F130">
        <f>SUM(C130:E130)</f>
        <v>7317</v>
      </c>
      <c r="G130">
        <f t="shared" ref="G130:G132" si="89">D130*100/F130</f>
        <v>17.274839415060818</v>
      </c>
      <c r="H130">
        <f t="shared" si="83"/>
        <v>1.9406860735274019</v>
      </c>
    </row>
    <row r="131" spans="1:8" x14ac:dyDescent="0.25">
      <c r="B131" t="s">
        <v>7</v>
      </c>
      <c r="C131" t="s">
        <v>19</v>
      </c>
      <c r="F131">
        <f>SUM(C131:E131)</f>
        <v>0</v>
      </c>
      <c r="G131" t="e">
        <f t="shared" si="89"/>
        <v>#DIV/0!</v>
      </c>
      <c r="H131" t="e">
        <f t="shared" si="83"/>
        <v>#DIV/0!</v>
      </c>
    </row>
    <row r="132" spans="1:8" x14ac:dyDescent="0.25">
      <c r="B132" t="s">
        <v>8</v>
      </c>
      <c r="F132">
        <f>SUM(C132:E132)</f>
        <v>0</v>
      </c>
      <c r="G132" t="e">
        <f t="shared" si="89"/>
        <v>#DIV/0!</v>
      </c>
      <c r="H132" t="e">
        <f t="shared" si="83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7" workbookViewId="0">
      <selection activeCell="M32" sqref="M32"/>
    </sheetView>
  </sheetViews>
  <sheetFormatPr baseColWidth="10" defaultRowHeight="15" x14ac:dyDescent="0.25"/>
  <sheetData>
    <row r="1" spans="1:14" x14ac:dyDescent="0.25">
      <c r="B1" t="s">
        <v>16</v>
      </c>
      <c r="H1" t="s">
        <v>20</v>
      </c>
      <c r="M1" t="s">
        <v>60</v>
      </c>
      <c r="N1" t="s">
        <v>2</v>
      </c>
    </row>
    <row r="2" spans="1:14" x14ac:dyDescent="0.25">
      <c r="C2" t="s">
        <v>0</v>
      </c>
      <c r="D2" t="s">
        <v>11</v>
      </c>
      <c r="I2" t="s">
        <v>0</v>
      </c>
      <c r="J2" t="s">
        <v>11</v>
      </c>
    </row>
    <row r="3" spans="1:14" x14ac:dyDescent="0.25">
      <c r="A3" t="s">
        <v>4</v>
      </c>
      <c r="B3" t="s">
        <v>5</v>
      </c>
      <c r="C3" s="2">
        <v>618</v>
      </c>
      <c r="D3">
        <v>56.2</v>
      </c>
      <c r="E3">
        <v>19.8</v>
      </c>
      <c r="F3">
        <f>SUM(D3:E3)</f>
        <v>76</v>
      </c>
      <c r="G3" t="s">
        <v>4</v>
      </c>
      <c r="H3" t="s">
        <v>5</v>
      </c>
      <c r="I3" s="1">
        <v>1010</v>
      </c>
      <c r="J3">
        <v>73.400000000000006</v>
      </c>
      <c r="K3">
        <v>18.3</v>
      </c>
      <c r="L3">
        <f>SUM(J3:K3)</f>
        <v>91.7</v>
      </c>
      <c r="M3">
        <f>(F3+L3)/2</f>
        <v>83.85</v>
      </c>
      <c r="N3">
        <f>(M3*100)/$M3</f>
        <v>100</v>
      </c>
    </row>
    <row r="4" spans="1:14" x14ac:dyDescent="0.25">
      <c r="B4" t="s">
        <v>6</v>
      </c>
      <c r="C4">
        <v>413.7</v>
      </c>
      <c r="D4">
        <v>85.8</v>
      </c>
      <c r="E4">
        <v>20.2</v>
      </c>
      <c r="F4">
        <f t="shared" ref="F4:F54" si="0">SUM(D4:E4)</f>
        <v>106</v>
      </c>
      <c r="H4" t="s">
        <v>6</v>
      </c>
      <c r="I4">
        <v>455</v>
      </c>
      <c r="J4">
        <v>97.7</v>
      </c>
      <c r="K4">
        <v>56.5</v>
      </c>
      <c r="L4">
        <f t="shared" ref="L4:L17" si="1">SUM(J4:K4)</f>
        <v>154.19999999999999</v>
      </c>
      <c r="M4">
        <f t="shared" ref="M4:M17" si="2">(F4+L4)/2</f>
        <v>130.1</v>
      </c>
      <c r="N4">
        <f>(M4*100)/M$3</f>
        <v>155.15802027429936</v>
      </c>
    </row>
    <row r="5" spans="1:14" x14ac:dyDescent="0.25">
      <c r="B5" t="s">
        <v>7</v>
      </c>
      <c r="F5">
        <f t="shared" si="0"/>
        <v>0</v>
      </c>
      <c r="H5" t="s">
        <v>21</v>
      </c>
      <c r="I5">
        <v>960</v>
      </c>
      <c r="J5">
        <v>109.5</v>
      </c>
      <c r="K5">
        <v>50.6</v>
      </c>
      <c r="L5">
        <f t="shared" si="1"/>
        <v>160.1</v>
      </c>
      <c r="M5">
        <f t="shared" si="2"/>
        <v>80.05</v>
      </c>
      <c r="N5">
        <f t="shared" ref="N5:N17" si="3">(M5*100)/M$3</f>
        <v>95.468097793679192</v>
      </c>
    </row>
    <row r="6" spans="1:14" x14ac:dyDescent="0.25">
      <c r="B6" t="s">
        <v>8</v>
      </c>
      <c r="F6">
        <f t="shared" si="0"/>
        <v>0</v>
      </c>
      <c r="H6" t="s">
        <v>8</v>
      </c>
      <c r="L6">
        <f t="shared" si="1"/>
        <v>0</v>
      </c>
      <c r="M6">
        <f t="shared" si="2"/>
        <v>0</v>
      </c>
      <c r="N6">
        <f t="shared" si="3"/>
        <v>0</v>
      </c>
    </row>
    <row r="7" spans="1:14" x14ac:dyDescent="0.25">
      <c r="A7" t="s">
        <v>9</v>
      </c>
      <c r="B7" t="s">
        <v>5</v>
      </c>
      <c r="C7">
        <v>181.7</v>
      </c>
      <c r="D7">
        <v>208.2</v>
      </c>
      <c r="E7">
        <v>21.3</v>
      </c>
      <c r="F7">
        <f t="shared" si="0"/>
        <v>229.5</v>
      </c>
      <c r="G7">
        <f>(F7*100)/F7</f>
        <v>100</v>
      </c>
      <c r="H7" t="s">
        <v>5</v>
      </c>
      <c r="I7">
        <v>612</v>
      </c>
      <c r="J7">
        <v>125</v>
      </c>
      <c r="K7">
        <v>33.700000000000003</v>
      </c>
      <c r="L7">
        <f t="shared" si="1"/>
        <v>158.69999999999999</v>
      </c>
      <c r="M7">
        <f t="shared" si="2"/>
        <v>194.1</v>
      </c>
      <c r="N7">
        <f>(M7*100)/M$7</f>
        <v>100</v>
      </c>
    </row>
    <row r="8" spans="1:14" x14ac:dyDescent="0.25">
      <c r="B8" t="s">
        <v>6</v>
      </c>
      <c r="C8">
        <v>180.2</v>
      </c>
      <c r="D8">
        <v>231.4</v>
      </c>
      <c r="E8">
        <v>68</v>
      </c>
      <c r="F8">
        <f t="shared" si="0"/>
        <v>299.39999999999998</v>
      </c>
      <c r="G8">
        <f>(F8*100)/F7</f>
        <v>130.45751633986927</v>
      </c>
      <c r="H8" t="s">
        <v>6</v>
      </c>
      <c r="I8">
        <v>210.8</v>
      </c>
      <c r="J8">
        <v>173.5</v>
      </c>
      <c r="K8">
        <v>46.5</v>
      </c>
      <c r="L8">
        <f t="shared" si="1"/>
        <v>220</v>
      </c>
      <c r="M8">
        <f t="shared" si="2"/>
        <v>259.7</v>
      </c>
      <c r="N8">
        <f>(M8*100)/M$7</f>
        <v>133.7970118495621</v>
      </c>
    </row>
    <row r="9" spans="1:14" x14ac:dyDescent="0.25">
      <c r="B9" t="s">
        <v>7</v>
      </c>
      <c r="F9">
        <v>200</v>
      </c>
      <c r="H9" t="s">
        <v>7</v>
      </c>
      <c r="I9">
        <v>728</v>
      </c>
      <c r="J9">
        <v>103.8</v>
      </c>
      <c r="K9">
        <v>49.3</v>
      </c>
      <c r="L9">
        <f t="shared" si="1"/>
        <v>153.1</v>
      </c>
      <c r="M9">
        <f>(F9+L9)/2</f>
        <v>176.55</v>
      </c>
      <c r="N9">
        <f>(M9*100)/M$7</f>
        <v>90.958268933539415</v>
      </c>
    </row>
    <row r="10" spans="1:14" x14ac:dyDescent="0.25">
      <c r="B10" t="s">
        <v>8</v>
      </c>
      <c r="H10" t="s">
        <v>8</v>
      </c>
      <c r="L10">
        <f t="shared" si="1"/>
        <v>0</v>
      </c>
      <c r="M10">
        <f t="shared" si="2"/>
        <v>0</v>
      </c>
      <c r="N10">
        <f t="shared" si="3"/>
        <v>0</v>
      </c>
    </row>
    <row r="11" spans="1:14" x14ac:dyDescent="0.25">
      <c r="A11" t="s">
        <v>10</v>
      </c>
      <c r="B11" t="s">
        <v>5</v>
      </c>
      <c r="C11">
        <v>20.100000000000001</v>
      </c>
      <c r="D11">
        <v>5.7</v>
      </c>
      <c r="E11">
        <v>1</v>
      </c>
      <c r="F11">
        <f t="shared" si="0"/>
        <v>6.7</v>
      </c>
      <c r="G11" t="s">
        <v>10</v>
      </c>
      <c r="H11" t="s">
        <v>5</v>
      </c>
      <c r="I11">
        <v>6.7</v>
      </c>
      <c r="J11">
        <v>1.6</v>
      </c>
      <c r="K11">
        <v>0.3</v>
      </c>
      <c r="L11">
        <f t="shared" si="1"/>
        <v>1.9000000000000001</v>
      </c>
      <c r="M11">
        <f t="shared" si="2"/>
        <v>4.3</v>
      </c>
      <c r="N11">
        <f>(M11*100)/M$11</f>
        <v>100</v>
      </c>
    </row>
    <row r="12" spans="1:14" x14ac:dyDescent="0.25">
      <c r="B12" t="s">
        <v>6</v>
      </c>
      <c r="C12">
        <v>8.9</v>
      </c>
      <c r="D12">
        <v>7.6</v>
      </c>
      <c r="E12">
        <v>1.6</v>
      </c>
      <c r="F12">
        <f t="shared" si="0"/>
        <v>9.1999999999999993</v>
      </c>
      <c r="H12" t="s">
        <v>6</v>
      </c>
      <c r="I12">
        <v>4.2</v>
      </c>
      <c r="J12">
        <v>1.5</v>
      </c>
      <c r="K12">
        <v>0.5</v>
      </c>
      <c r="L12">
        <f t="shared" si="1"/>
        <v>2</v>
      </c>
      <c r="M12">
        <f t="shared" si="2"/>
        <v>5.6</v>
      </c>
      <c r="N12">
        <f>(M12*100)/M$11</f>
        <v>130.23255813953489</v>
      </c>
    </row>
    <row r="13" spans="1:14" x14ac:dyDescent="0.25">
      <c r="B13" t="s">
        <v>7</v>
      </c>
      <c r="F13">
        <v>6</v>
      </c>
      <c r="H13" t="s">
        <v>7</v>
      </c>
      <c r="I13">
        <v>10.8</v>
      </c>
      <c r="J13">
        <v>2.1</v>
      </c>
      <c r="K13">
        <v>0.4</v>
      </c>
      <c r="L13">
        <f t="shared" si="1"/>
        <v>2.5</v>
      </c>
      <c r="M13">
        <f t="shared" si="2"/>
        <v>4.25</v>
      </c>
      <c r="N13">
        <f>(M13*100)/M$11</f>
        <v>98.83720930232559</v>
      </c>
    </row>
    <row r="14" spans="1:14" x14ac:dyDescent="0.25">
      <c r="B14" t="s">
        <v>8</v>
      </c>
      <c r="F14">
        <f t="shared" si="0"/>
        <v>0</v>
      </c>
      <c r="H14" t="s">
        <v>8</v>
      </c>
      <c r="L14">
        <f t="shared" si="1"/>
        <v>0</v>
      </c>
      <c r="M14">
        <f t="shared" si="2"/>
        <v>0</v>
      </c>
      <c r="N14">
        <f t="shared" si="3"/>
        <v>0</v>
      </c>
    </row>
    <row r="15" spans="1:14" x14ac:dyDescent="0.25">
      <c r="A15" t="s">
        <v>13</v>
      </c>
      <c r="B15" t="s">
        <v>5</v>
      </c>
      <c r="C15">
        <v>5.2</v>
      </c>
      <c r="D15">
        <v>4.9000000000000004</v>
      </c>
      <c r="E15">
        <v>0.3</v>
      </c>
      <c r="F15">
        <f t="shared" si="0"/>
        <v>5.2</v>
      </c>
      <c r="G15" t="s">
        <v>13</v>
      </c>
      <c r="H15" t="s">
        <v>5</v>
      </c>
      <c r="I15">
        <v>7.2</v>
      </c>
      <c r="J15">
        <v>2.6</v>
      </c>
      <c r="K15">
        <v>0.6</v>
      </c>
      <c r="L15">
        <f t="shared" si="1"/>
        <v>3.2</v>
      </c>
      <c r="M15">
        <f t="shared" si="2"/>
        <v>4.2</v>
      </c>
      <c r="N15">
        <f>(M15*100)/M$15</f>
        <v>100</v>
      </c>
    </row>
    <row r="16" spans="1:14" x14ac:dyDescent="0.25">
      <c r="B16" t="s">
        <v>6</v>
      </c>
      <c r="C16">
        <v>3</v>
      </c>
      <c r="D16">
        <v>4.2</v>
      </c>
      <c r="E16">
        <v>4.5</v>
      </c>
      <c r="F16">
        <f t="shared" si="0"/>
        <v>8.6999999999999993</v>
      </c>
      <c r="H16" t="s">
        <v>6</v>
      </c>
      <c r="I16">
        <v>5.0999999999999996</v>
      </c>
      <c r="J16">
        <v>2.4</v>
      </c>
      <c r="K16">
        <v>0.9</v>
      </c>
      <c r="L16">
        <f t="shared" si="1"/>
        <v>3.3</v>
      </c>
      <c r="M16">
        <f t="shared" si="2"/>
        <v>6</v>
      </c>
      <c r="N16">
        <f>(M16*100)/M$11</f>
        <v>139.53488372093022</v>
      </c>
    </row>
    <row r="17" spans="1:14" x14ac:dyDescent="0.25">
      <c r="B17" t="s">
        <v>7</v>
      </c>
      <c r="F17">
        <v>5</v>
      </c>
      <c r="H17" t="s">
        <v>21</v>
      </c>
      <c r="I17">
        <v>7.4</v>
      </c>
      <c r="J17">
        <v>3.2</v>
      </c>
      <c r="K17">
        <v>0.9</v>
      </c>
      <c r="L17">
        <f t="shared" si="1"/>
        <v>4.1000000000000005</v>
      </c>
      <c r="M17">
        <f t="shared" si="2"/>
        <v>4.5500000000000007</v>
      </c>
      <c r="N17">
        <f>(M17*100)/M$11</f>
        <v>105.81395348837211</v>
      </c>
    </row>
    <row r="18" spans="1:14" x14ac:dyDescent="0.25">
      <c r="B18" t="s">
        <v>8</v>
      </c>
      <c r="F18">
        <f t="shared" si="0"/>
        <v>0</v>
      </c>
    </row>
    <row r="19" spans="1:14" x14ac:dyDescent="0.25">
      <c r="F19">
        <f t="shared" si="0"/>
        <v>0</v>
      </c>
    </row>
    <row r="20" spans="1:14" x14ac:dyDescent="0.25">
      <c r="B20" t="s">
        <v>17</v>
      </c>
      <c r="F20">
        <f t="shared" si="0"/>
        <v>0</v>
      </c>
    </row>
    <row r="21" spans="1:14" x14ac:dyDescent="0.25">
      <c r="C21" t="s">
        <v>0</v>
      </c>
      <c r="D21" t="s">
        <v>11</v>
      </c>
      <c r="F21">
        <f t="shared" si="0"/>
        <v>0</v>
      </c>
      <c r="J21" t="s">
        <v>13</v>
      </c>
      <c r="L21" t="s">
        <v>48</v>
      </c>
    </row>
    <row r="22" spans="1:14" x14ac:dyDescent="0.25">
      <c r="A22" t="s">
        <v>4</v>
      </c>
      <c r="B22" t="s">
        <v>5</v>
      </c>
      <c r="C22" s="2"/>
      <c r="F22">
        <f t="shared" si="0"/>
        <v>0</v>
      </c>
      <c r="J22" t="s">
        <v>61</v>
      </c>
      <c r="L22" t="s">
        <v>61</v>
      </c>
    </row>
    <row r="23" spans="1:14" x14ac:dyDescent="0.25">
      <c r="B23" t="s">
        <v>6</v>
      </c>
      <c r="F23">
        <f t="shared" si="0"/>
        <v>0</v>
      </c>
      <c r="I23">
        <v>5.2</v>
      </c>
      <c r="J23">
        <f>(I23*100)/I23</f>
        <v>100</v>
      </c>
      <c r="L23">
        <v>229</v>
      </c>
      <c r="M23">
        <f>(L23*100)/L23</f>
        <v>100</v>
      </c>
    </row>
    <row r="24" spans="1:14" x14ac:dyDescent="0.25">
      <c r="B24" t="s">
        <v>7</v>
      </c>
      <c r="F24">
        <f t="shared" si="0"/>
        <v>0</v>
      </c>
      <c r="I24">
        <v>8.6999999999999993</v>
      </c>
      <c r="J24">
        <f>(I24*100)/I23</f>
        <v>167.30769230769229</v>
      </c>
      <c r="L24">
        <v>299.39999999999998</v>
      </c>
      <c r="M24">
        <f>(L24*100)/L23</f>
        <v>130.74235807860259</v>
      </c>
    </row>
    <row r="25" spans="1:14" x14ac:dyDescent="0.25">
      <c r="B25" t="s">
        <v>8</v>
      </c>
      <c r="F25">
        <f t="shared" si="0"/>
        <v>0</v>
      </c>
      <c r="G25" t="s">
        <v>2</v>
      </c>
      <c r="I25">
        <v>1</v>
      </c>
      <c r="J25">
        <f>(I25*100)/I23</f>
        <v>19.23076923076923</v>
      </c>
      <c r="L25">
        <v>80.7</v>
      </c>
      <c r="M25">
        <f>(L25*100)/L23</f>
        <v>35.240174672489083</v>
      </c>
    </row>
    <row r="26" spans="1:14" x14ac:dyDescent="0.25">
      <c r="A26" t="s">
        <v>9</v>
      </c>
      <c r="B26" t="s">
        <v>5</v>
      </c>
      <c r="C26">
        <v>412</v>
      </c>
      <c r="D26">
        <v>65.400000000000006</v>
      </c>
      <c r="E26">
        <v>15.3</v>
      </c>
      <c r="F26">
        <f t="shared" si="0"/>
        <v>80.7</v>
      </c>
      <c r="G26">
        <f>(F26*100)/F26</f>
        <v>100</v>
      </c>
      <c r="I26">
        <v>0.8</v>
      </c>
      <c r="J26">
        <f>(I26*100)/I23</f>
        <v>15.384615384615383</v>
      </c>
      <c r="L26">
        <v>63.8</v>
      </c>
      <c r="M26">
        <f>(L26*100)/L23</f>
        <v>27.860262008733624</v>
      </c>
    </row>
    <row r="27" spans="1:14" x14ac:dyDescent="0.25">
      <c r="B27" t="s">
        <v>6</v>
      </c>
      <c r="C27">
        <v>214.5</v>
      </c>
      <c r="D27">
        <v>55.6</v>
      </c>
      <c r="E27">
        <v>8.1999999999999993</v>
      </c>
      <c r="F27">
        <f t="shared" si="0"/>
        <v>63.8</v>
      </c>
      <c r="G27">
        <f>(F27*100)/F26</f>
        <v>79.058240396530351</v>
      </c>
    </row>
    <row r="28" spans="1:14" x14ac:dyDescent="0.25">
      <c r="B28" t="s">
        <v>7</v>
      </c>
      <c r="F28">
        <f t="shared" si="0"/>
        <v>0</v>
      </c>
    </row>
    <row r="29" spans="1:14" x14ac:dyDescent="0.25">
      <c r="B29" t="s">
        <v>8</v>
      </c>
      <c r="F29">
        <f t="shared" si="0"/>
        <v>0</v>
      </c>
    </row>
    <row r="30" spans="1:14" x14ac:dyDescent="0.25">
      <c r="A30" t="s">
        <v>10</v>
      </c>
      <c r="B30" t="s">
        <v>5</v>
      </c>
      <c r="F30">
        <f t="shared" si="0"/>
        <v>0</v>
      </c>
    </row>
    <row r="31" spans="1:14" x14ac:dyDescent="0.25">
      <c r="B31" t="s">
        <v>6</v>
      </c>
      <c r="F31">
        <f t="shared" si="0"/>
        <v>0</v>
      </c>
    </row>
    <row r="32" spans="1:14" x14ac:dyDescent="0.25">
      <c r="B32" t="s">
        <v>7</v>
      </c>
      <c r="F32">
        <f t="shared" si="0"/>
        <v>0</v>
      </c>
    </row>
    <row r="33" spans="1:7" x14ac:dyDescent="0.25">
      <c r="B33" t="s">
        <v>8</v>
      </c>
      <c r="F33">
        <f t="shared" si="0"/>
        <v>0</v>
      </c>
    </row>
    <row r="34" spans="1:7" x14ac:dyDescent="0.25">
      <c r="A34" t="s">
        <v>13</v>
      </c>
      <c r="B34" t="s">
        <v>5</v>
      </c>
      <c r="C34">
        <v>6.5</v>
      </c>
      <c r="D34">
        <v>0.9</v>
      </c>
      <c r="E34">
        <v>0.1</v>
      </c>
      <c r="F34">
        <f t="shared" si="0"/>
        <v>1</v>
      </c>
      <c r="G34">
        <f>(F34*100)/F34</f>
        <v>100</v>
      </c>
    </row>
    <row r="35" spans="1:7" x14ac:dyDescent="0.25">
      <c r="B35" t="s">
        <v>6</v>
      </c>
      <c r="C35">
        <v>2.4</v>
      </c>
      <c r="D35">
        <v>0.1</v>
      </c>
      <c r="E35">
        <v>0.1</v>
      </c>
      <c r="F35">
        <f t="shared" si="0"/>
        <v>0.2</v>
      </c>
      <c r="G35">
        <f>(F35*100)/F34</f>
        <v>20</v>
      </c>
    </row>
    <row r="36" spans="1:7" x14ac:dyDescent="0.25">
      <c r="B36" t="s">
        <v>7</v>
      </c>
      <c r="F36">
        <f t="shared" si="0"/>
        <v>0</v>
      </c>
    </row>
    <row r="37" spans="1:7" x14ac:dyDescent="0.25">
      <c r="B37" t="s">
        <v>8</v>
      </c>
      <c r="F37">
        <f t="shared" si="0"/>
        <v>0</v>
      </c>
    </row>
    <row r="38" spans="1:7" x14ac:dyDescent="0.25">
      <c r="F38">
        <f t="shared" si="0"/>
        <v>0</v>
      </c>
    </row>
    <row r="39" spans="1:7" x14ac:dyDescent="0.25">
      <c r="B39" t="s">
        <v>18</v>
      </c>
      <c r="F39">
        <f t="shared" si="0"/>
        <v>0</v>
      </c>
    </row>
    <row r="40" spans="1:7" x14ac:dyDescent="0.25">
      <c r="C40" t="s">
        <v>0</v>
      </c>
      <c r="D40" t="s">
        <v>11</v>
      </c>
      <c r="F40">
        <f t="shared" si="0"/>
        <v>0</v>
      </c>
    </row>
    <row r="41" spans="1:7" x14ac:dyDescent="0.25">
      <c r="A41" t="s">
        <v>4</v>
      </c>
      <c r="B41" t="s">
        <v>5</v>
      </c>
      <c r="C41" s="2"/>
      <c r="F41">
        <f t="shared" si="0"/>
        <v>0</v>
      </c>
    </row>
    <row r="42" spans="1:7" x14ac:dyDescent="0.25">
      <c r="B42" t="s">
        <v>6</v>
      </c>
      <c r="F42">
        <f t="shared" si="0"/>
        <v>0</v>
      </c>
    </row>
    <row r="43" spans="1:7" x14ac:dyDescent="0.25">
      <c r="B43" t="s">
        <v>7</v>
      </c>
      <c r="F43">
        <f t="shared" si="0"/>
        <v>0</v>
      </c>
    </row>
    <row r="44" spans="1:7" x14ac:dyDescent="0.25">
      <c r="B44" t="s">
        <v>8</v>
      </c>
      <c r="F44">
        <f t="shared" si="0"/>
        <v>0</v>
      </c>
    </row>
    <row r="45" spans="1:7" x14ac:dyDescent="0.25">
      <c r="A45" t="s">
        <v>9</v>
      </c>
      <c r="B45" t="s">
        <v>5</v>
      </c>
      <c r="C45">
        <v>274.3</v>
      </c>
      <c r="D45">
        <v>44.5</v>
      </c>
      <c r="E45">
        <v>10.9</v>
      </c>
      <c r="F45">
        <f t="shared" si="0"/>
        <v>55.4</v>
      </c>
    </row>
    <row r="46" spans="1:7" x14ac:dyDescent="0.25">
      <c r="B46" t="s">
        <v>6</v>
      </c>
      <c r="C46">
        <v>6137</v>
      </c>
      <c r="D46">
        <v>574</v>
      </c>
      <c r="E46">
        <v>208.1</v>
      </c>
      <c r="F46">
        <f t="shared" si="0"/>
        <v>782.1</v>
      </c>
    </row>
    <row r="47" spans="1:7" x14ac:dyDescent="0.25">
      <c r="B47" t="s">
        <v>7</v>
      </c>
      <c r="F47">
        <f t="shared" si="0"/>
        <v>0</v>
      </c>
    </row>
    <row r="48" spans="1:7" x14ac:dyDescent="0.25">
      <c r="B48" t="s">
        <v>8</v>
      </c>
      <c r="F48">
        <f t="shared" si="0"/>
        <v>0</v>
      </c>
    </row>
    <row r="49" spans="1:6" x14ac:dyDescent="0.25">
      <c r="A49" t="s">
        <v>10</v>
      </c>
      <c r="B49" t="s">
        <v>5</v>
      </c>
      <c r="F49">
        <f t="shared" si="0"/>
        <v>0</v>
      </c>
    </row>
    <row r="50" spans="1:6" x14ac:dyDescent="0.25">
      <c r="B50" t="s">
        <v>6</v>
      </c>
      <c r="F50">
        <f t="shared" si="0"/>
        <v>0</v>
      </c>
    </row>
    <row r="51" spans="1:6" x14ac:dyDescent="0.25">
      <c r="B51" t="s">
        <v>7</v>
      </c>
      <c r="F51">
        <f t="shared" si="0"/>
        <v>0</v>
      </c>
    </row>
    <row r="52" spans="1:6" x14ac:dyDescent="0.25">
      <c r="B52" t="s">
        <v>8</v>
      </c>
      <c r="F52">
        <f t="shared" si="0"/>
        <v>0</v>
      </c>
    </row>
    <row r="53" spans="1:6" x14ac:dyDescent="0.25">
      <c r="A53" t="s">
        <v>13</v>
      </c>
      <c r="B53" t="s">
        <v>5</v>
      </c>
      <c r="C53">
        <v>2.8</v>
      </c>
      <c r="D53">
        <v>0.3</v>
      </c>
      <c r="E53">
        <v>0.1</v>
      </c>
      <c r="F53">
        <f t="shared" si="0"/>
        <v>0.4</v>
      </c>
    </row>
    <row r="54" spans="1:6" x14ac:dyDescent="0.25">
      <c r="B54" t="s">
        <v>6</v>
      </c>
      <c r="C54">
        <v>5911</v>
      </c>
      <c r="D54">
        <v>1264</v>
      </c>
      <c r="E54">
        <v>142</v>
      </c>
      <c r="F54">
        <f t="shared" si="0"/>
        <v>1406</v>
      </c>
    </row>
    <row r="55" spans="1:6" x14ac:dyDescent="0.25">
      <c r="B55" t="s">
        <v>7</v>
      </c>
      <c r="C55" t="s">
        <v>19</v>
      </c>
    </row>
    <row r="56" spans="1:6" x14ac:dyDescent="0.25">
      <c r="B56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42"/>
  <sheetViews>
    <sheetView zoomScale="50" zoomScaleNormal="50" workbookViewId="0">
      <selection activeCell="D51" sqref="D51"/>
    </sheetView>
  </sheetViews>
  <sheetFormatPr baseColWidth="10" defaultRowHeight="15" x14ac:dyDescent="0.25"/>
  <cols>
    <col min="17" max="17" width="13.5703125" bestFit="1" customWidth="1"/>
    <col min="28" max="28" width="13.5703125" bestFit="1" customWidth="1"/>
  </cols>
  <sheetData>
    <row r="3" spans="1:55" x14ac:dyDescent="0.25">
      <c r="I3" s="4" t="s">
        <v>37</v>
      </c>
    </row>
    <row r="4" spans="1:55" x14ac:dyDescent="0.25">
      <c r="Y4" t="s">
        <v>38</v>
      </c>
      <c r="AD4" t="s">
        <v>40</v>
      </c>
      <c r="AI4" t="s">
        <v>39</v>
      </c>
      <c r="AP4" t="s">
        <v>38</v>
      </c>
      <c r="AU4" s="11" t="s">
        <v>41</v>
      </c>
      <c r="AZ4" t="s">
        <v>39</v>
      </c>
    </row>
    <row r="5" spans="1:55" x14ac:dyDescent="0.25">
      <c r="A5" t="s">
        <v>14</v>
      </c>
      <c r="D5" t="s">
        <v>0</v>
      </c>
      <c r="E5" t="s">
        <v>11</v>
      </c>
      <c r="G5" t="s">
        <v>1</v>
      </c>
      <c r="H5" t="s">
        <v>2</v>
      </c>
      <c r="I5" t="s">
        <v>3</v>
      </c>
      <c r="M5" t="s">
        <v>0</v>
      </c>
      <c r="N5" t="s">
        <v>11</v>
      </c>
      <c r="P5" t="s">
        <v>1</v>
      </c>
      <c r="Q5" t="s">
        <v>2</v>
      </c>
      <c r="R5" t="s">
        <v>3</v>
      </c>
      <c r="U5" t="s">
        <v>30</v>
      </c>
      <c r="AB5" t="s">
        <v>2</v>
      </c>
      <c r="AC5" t="s">
        <v>3</v>
      </c>
      <c r="AK5" t="s">
        <v>2</v>
      </c>
      <c r="AL5" t="s">
        <v>3</v>
      </c>
      <c r="AS5" t="s">
        <v>2</v>
      </c>
      <c r="AT5" t="s">
        <v>3</v>
      </c>
      <c r="BB5" t="s">
        <v>2</v>
      </c>
      <c r="BC5" t="s">
        <v>3</v>
      </c>
    </row>
    <row r="6" spans="1:55" x14ac:dyDescent="0.25">
      <c r="B6" t="s">
        <v>4</v>
      </c>
      <c r="C6" t="s">
        <v>5</v>
      </c>
      <c r="D6" s="1">
        <v>55.7</v>
      </c>
      <c r="E6">
        <v>8.1</v>
      </c>
      <c r="F6">
        <v>14.6</v>
      </c>
      <c r="G6">
        <f>SUM(D6:F6)</f>
        <v>78.400000000000006</v>
      </c>
      <c r="H6">
        <f>E6*100/G6</f>
        <v>10.331632653061224</v>
      </c>
      <c r="I6">
        <f>F6*100/G6</f>
        <v>18.622448979591834</v>
      </c>
      <c r="K6" t="s">
        <v>48</v>
      </c>
      <c r="L6" t="s">
        <v>5</v>
      </c>
      <c r="M6">
        <v>9.8000000000000007</v>
      </c>
      <c r="N6">
        <v>0.17</v>
      </c>
      <c r="O6">
        <v>0.47</v>
      </c>
      <c r="P6">
        <f>SUM(M6:O6)</f>
        <v>10.440000000000001</v>
      </c>
      <c r="Q6">
        <f>N6*100/P6</f>
        <v>1.6283524904214557</v>
      </c>
      <c r="R6">
        <f>O6*100/P6</f>
        <v>4.5019157088122599</v>
      </c>
      <c r="W6" t="s">
        <v>5</v>
      </c>
      <c r="X6" s="1">
        <v>254.78103999999999</v>
      </c>
      <c r="Y6" s="1">
        <v>28.279136999999999</v>
      </c>
      <c r="Z6" s="1">
        <v>3.9375605</v>
      </c>
      <c r="AA6">
        <f>SUM(X6:Z6)</f>
        <v>286.99773750000003</v>
      </c>
      <c r="AB6">
        <f>Y6*100/AA6</f>
        <v>9.8534355170657051</v>
      </c>
      <c r="AC6">
        <f>Z6*100/AA6</f>
        <v>1.3719831153721203</v>
      </c>
      <c r="AF6" t="s">
        <v>5</v>
      </c>
      <c r="AG6" s="1">
        <v>80.493305000000007</v>
      </c>
      <c r="AH6" s="1">
        <v>10.350210000000001</v>
      </c>
      <c r="AI6" s="1">
        <v>2.2168258999999999</v>
      </c>
      <c r="AJ6">
        <f>SUM(AG6:AI6)</f>
        <v>93.060340900000014</v>
      </c>
      <c r="AK6">
        <f>AH6*100/AJ6</f>
        <v>11.122041784826514</v>
      </c>
      <c r="AL6">
        <f>AI6*100/AJ6</f>
        <v>2.3821381681613847</v>
      </c>
      <c r="AN6" t="s">
        <v>42</v>
      </c>
      <c r="AO6" s="1">
        <v>42.212682000000001</v>
      </c>
      <c r="AP6" s="1">
        <v>2.6742881999999999</v>
      </c>
      <c r="AQ6" s="1">
        <v>0.67158282999999996</v>
      </c>
      <c r="AR6">
        <f>SUM(AO6:AQ6)</f>
        <v>45.558553029999999</v>
      </c>
      <c r="AS6">
        <f>AP6*100/AR6</f>
        <v>5.870002495994548</v>
      </c>
      <c r="AT6">
        <f>AQ6*100/AR6</f>
        <v>1.4741092184331825</v>
      </c>
      <c r="AW6" t="s">
        <v>5</v>
      </c>
      <c r="AX6" s="1">
        <v>80.493305000000007</v>
      </c>
      <c r="AY6" s="1">
        <v>10.350210000000001</v>
      </c>
      <c r="AZ6" s="1">
        <v>2.2168258999999999</v>
      </c>
      <c r="BA6">
        <f>SUM(AX6:AZ6)</f>
        <v>93.060340900000014</v>
      </c>
      <c r="BB6">
        <f>AY6*100/BA6</f>
        <v>11.122041784826514</v>
      </c>
      <c r="BC6">
        <f>AZ6*100/BA6</f>
        <v>2.3821381681613847</v>
      </c>
    </row>
    <row r="7" spans="1:55" x14ac:dyDescent="0.25">
      <c r="C7" t="s">
        <v>6</v>
      </c>
      <c r="D7">
        <v>16.3</v>
      </c>
      <c r="E7">
        <v>5.7</v>
      </c>
      <c r="F7">
        <v>19.600000000000001</v>
      </c>
      <c r="G7">
        <f>SUM(D7:F7)</f>
        <v>41.6</v>
      </c>
      <c r="H7">
        <f>E7*100/G7</f>
        <v>13.701923076923077</v>
      </c>
      <c r="I7">
        <f>F7*100/G7</f>
        <v>47.11538461538462</v>
      </c>
      <c r="L7" t="s">
        <v>6</v>
      </c>
      <c r="M7">
        <v>0.51</v>
      </c>
      <c r="N7">
        <v>0.1</v>
      </c>
      <c r="O7">
        <v>0.73</v>
      </c>
      <c r="P7">
        <f>SUM(M7:O7)</f>
        <v>1.3399999999999999</v>
      </c>
      <c r="Q7">
        <f>N7*100/P7</f>
        <v>7.4626865671641802</v>
      </c>
      <c r="R7">
        <f>O7*100/P7</f>
        <v>54.477611940298516</v>
      </c>
      <c r="W7" t="s">
        <v>6</v>
      </c>
      <c r="X7" s="1">
        <v>1261.626</v>
      </c>
      <c r="Y7" s="1">
        <v>291.76074999999997</v>
      </c>
      <c r="Z7" s="1">
        <v>191.81231</v>
      </c>
      <c r="AA7">
        <f>SUM(X7:Z7)</f>
        <v>1745.1990599999999</v>
      </c>
      <c r="AB7">
        <f>Y7*100/AA7</f>
        <v>16.717906666761554</v>
      </c>
      <c r="AC7">
        <f>Z7*100/AA7</f>
        <v>10.990855679236958</v>
      </c>
      <c r="AF7" t="s">
        <v>6</v>
      </c>
      <c r="AG7" s="1">
        <v>1474.4845</v>
      </c>
      <c r="AH7" s="1">
        <v>168.85704999999999</v>
      </c>
      <c r="AI7" s="1">
        <v>303.58411000000001</v>
      </c>
      <c r="AJ7">
        <f>SUM(AG7:AI7)</f>
        <v>1946.9256600000001</v>
      </c>
      <c r="AK7">
        <f>AH7*100/AJ7</f>
        <v>8.6730096309891955</v>
      </c>
      <c r="AL7">
        <f>AI7*100/AJ7</f>
        <v>15.5929995806825</v>
      </c>
      <c r="AO7" s="1">
        <v>29.180845999999999</v>
      </c>
      <c r="AP7" s="1">
        <v>3.4073899000000001</v>
      </c>
      <c r="AQ7" s="1">
        <v>0.93722097999999998</v>
      </c>
      <c r="AR7">
        <f>SUM(AO7:AQ7)</f>
        <v>33.52545688</v>
      </c>
      <c r="AS7">
        <f>AP7*100/AR7</f>
        <v>10.163589752695415</v>
      </c>
      <c r="AT7">
        <f>AQ7*100/AR7</f>
        <v>2.7955502093667515</v>
      </c>
      <c r="AW7" t="s">
        <v>6</v>
      </c>
      <c r="AX7" s="1">
        <v>1474.4845</v>
      </c>
      <c r="AY7" s="1">
        <v>168.85704999999999</v>
      </c>
      <c r="AZ7" s="1">
        <v>303.58411000000001</v>
      </c>
      <c r="BA7">
        <f>SUM(AX7:AZ7)</f>
        <v>1946.9256600000001</v>
      </c>
      <c r="BB7">
        <f>AY7*100/BA7</f>
        <v>8.6730096309891955</v>
      </c>
      <c r="BC7">
        <f>AZ7*100/BA7</f>
        <v>15.5929995806825</v>
      </c>
    </row>
    <row r="8" spans="1:55" x14ac:dyDescent="0.25">
      <c r="C8" t="s">
        <v>7</v>
      </c>
      <c r="D8">
        <v>31.4</v>
      </c>
      <c r="E8">
        <v>5.8</v>
      </c>
      <c r="F8">
        <v>20.7</v>
      </c>
      <c r="G8">
        <f>SUM(D8:F8)</f>
        <v>57.899999999999991</v>
      </c>
      <c r="H8">
        <f>E8*100/G8</f>
        <v>10.017271157167531</v>
      </c>
      <c r="I8">
        <f>F8*100/G8</f>
        <v>35.751295336787571</v>
      </c>
      <c r="L8" t="s">
        <v>7</v>
      </c>
      <c r="M8">
        <v>90.3</v>
      </c>
      <c r="N8">
        <v>1.8</v>
      </c>
      <c r="O8">
        <v>0.9</v>
      </c>
      <c r="P8">
        <f>SUM(M8:O8)</f>
        <v>93</v>
      </c>
      <c r="Q8">
        <f>N8*100/P8</f>
        <v>1.935483870967742</v>
      </c>
      <c r="R8">
        <f>O8*100/P8</f>
        <v>0.967741935483871</v>
      </c>
      <c r="W8" t="s">
        <v>7</v>
      </c>
      <c r="X8" s="1">
        <v>88.704464999999999</v>
      </c>
      <c r="Y8" s="1">
        <v>19.263811</v>
      </c>
      <c r="Z8" s="1">
        <v>1.4739127000000001</v>
      </c>
      <c r="AA8">
        <f>SUM(X8:Z8)</f>
        <v>109.4421887</v>
      </c>
      <c r="AB8">
        <f>Y8*100/AA8</f>
        <v>17.601814463712383</v>
      </c>
      <c r="AC8">
        <f>Z8*100/AA8</f>
        <v>1.346750021639507</v>
      </c>
      <c r="AF8" t="s">
        <v>7</v>
      </c>
      <c r="AG8" s="1">
        <v>352.24713000000003</v>
      </c>
      <c r="AH8" s="1">
        <v>9.8639907000000004</v>
      </c>
      <c r="AI8" s="1">
        <v>8.1843562999999993</v>
      </c>
      <c r="AJ8">
        <f>SUM(AG8:AI8)</f>
        <v>370.29547700000001</v>
      </c>
      <c r="AK8">
        <f>AH8*100/AJ8</f>
        <v>2.6638161448566655</v>
      </c>
      <c r="AL8">
        <f>AI8*100/AJ8</f>
        <v>2.2102231348615686</v>
      </c>
      <c r="AO8" s="1">
        <v>26.032449</v>
      </c>
      <c r="AP8" s="1">
        <v>2.6573481999999999</v>
      </c>
      <c r="AQ8" s="1">
        <v>0.29441566000000002</v>
      </c>
      <c r="AR8">
        <f>SUM(AO8:AQ8)</f>
        <v>28.98421286</v>
      </c>
      <c r="AS8">
        <f>AP8*100/AR8</f>
        <v>9.1682607108758312</v>
      </c>
      <c r="AT8">
        <f>AQ8*100/AR8</f>
        <v>1.0157793879795569</v>
      </c>
      <c r="AW8" t="s">
        <v>7</v>
      </c>
      <c r="AX8" s="1">
        <v>352.24713000000003</v>
      </c>
      <c r="AY8" s="1">
        <v>9.8639907000000004</v>
      </c>
      <c r="AZ8" s="1">
        <v>8.1843562999999993</v>
      </c>
      <c r="BA8">
        <f>SUM(AX8:AZ8)</f>
        <v>370.29547700000001</v>
      </c>
      <c r="BB8">
        <f>AY8*100/BA8</f>
        <v>2.6638161448566655</v>
      </c>
      <c r="BC8">
        <f>AZ8*100/BA8</f>
        <v>2.2102231348615686</v>
      </c>
    </row>
    <row r="10" spans="1:55" x14ac:dyDescent="0.25">
      <c r="A10" t="s">
        <v>15</v>
      </c>
      <c r="AN10" t="s">
        <v>43</v>
      </c>
      <c r="AO10" s="1">
        <v>5.5719647999999999</v>
      </c>
      <c r="AP10" s="1">
        <v>1.0999633</v>
      </c>
      <c r="AQ10" s="1">
        <v>0.19262220999999999</v>
      </c>
      <c r="AR10">
        <f>SUM(AO10:AQ10)</f>
        <v>6.8645503099999994</v>
      </c>
      <c r="AS10">
        <f>AP10*100/AR10</f>
        <v>16.023821668225199</v>
      </c>
      <c r="AT10">
        <f>AQ10*100/AR10</f>
        <v>2.8060426583136224</v>
      </c>
      <c r="AX10" s="1">
        <v>11.383296</v>
      </c>
      <c r="AY10" s="1">
        <v>0.26555438999999997</v>
      </c>
      <c r="AZ10" s="1">
        <v>0.10385443</v>
      </c>
      <c r="BA10">
        <f>SUM(AX10:AZ10)</f>
        <v>11.75270482</v>
      </c>
      <c r="BB10">
        <f>AY10*100/BA10</f>
        <v>2.259517226605543</v>
      </c>
      <c r="BC10">
        <f>AZ10*100/BA10</f>
        <v>0.88366407214845721</v>
      </c>
    </row>
    <row r="11" spans="1:55" x14ac:dyDescent="0.25">
      <c r="C11" t="s">
        <v>5</v>
      </c>
      <c r="D11" s="2">
        <v>166</v>
      </c>
      <c r="E11">
        <v>11.3</v>
      </c>
      <c r="F11">
        <v>4.0999999999999996</v>
      </c>
      <c r="G11">
        <f>SUM(D11:F11)</f>
        <v>181.4</v>
      </c>
      <c r="H11">
        <f>E11*100/G11</f>
        <v>6.2293274531422274</v>
      </c>
      <c r="I11">
        <f>F11*100/G11</f>
        <v>2.2601984564498343</v>
      </c>
      <c r="L11" t="s">
        <v>5</v>
      </c>
      <c r="M11">
        <v>19.8</v>
      </c>
      <c r="N11">
        <v>2</v>
      </c>
      <c r="O11">
        <v>0.3</v>
      </c>
      <c r="P11">
        <f>SUM(M11:O11)</f>
        <v>22.1</v>
      </c>
      <c r="Q11">
        <f>N11*100/P11</f>
        <v>9.0497737556561084</v>
      </c>
      <c r="R11">
        <f>O11*100/P11</f>
        <v>1.3574660633484161</v>
      </c>
      <c r="AO11" s="1">
        <v>32.277915</v>
      </c>
      <c r="AP11" s="1">
        <v>10.717921</v>
      </c>
      <c r="AQ11" s="1">
        <v>1.8932774000000001</v>
      </c>
      <c r="AR11">
        <f>SUM(AO11:AQ11)</f>
        <v>44.889113399999999</v>
      </c>
      <c r="AS11">
        <f>AP11*100/AR11</f>
        <v>23.876437265521936</v>
      </c>
      <c r="AT11">
        <f>AQ11*100/AR11</f>
        <v>4.2176760835735285</v>
      </c>
      <c r="AX11" s="1">
        <v>437.69713999999999</v>
      </c>
      <c r="AY11" s="1">
        <v>12.724558999999999</v>
      </c>
      <c r="AZ11" s="1">
        <v>3.8150246999999999</v>
      </c>
      <c r="BA11">
        <f>SUM(AX11:AZ11)</f>
        <v>454.23672369999997</v>
      </c>
      <c r="BB11">
        <f>AY11*100/BA11</f>
        <v>2.8013056488149375</v>
      </c>
      <c r="BC11">
        <f>AZ11*100/BA11</f>
        <v>0.83987588430204252</v>
      </c>
    </row>
    <row r="12" spans="1:55" x14ac:dyDescent="0.25">
      <c r="C12" t="s">
        <v>6</v>
      </c>
      <c r="D12">
        <v>8053</v>
      </c>
      <c r="E12">
        <v>345</v>
      </c>
      <c r="F12">
        <v>119</v>
      </c>
      <c r="G12">
        <f>SUM(D12:F12)</f>
        <v>8517</v>
      </c>
      <c r="H12">
        <f>E12*100/G12</f>
        <v>4.050722085241282</v>
      </c>
      <c r="I12">
        <f>F12*100/G12</f>
        <v>1.3972055888223553</v>
      </c>
      <c r="L12" t="s">
        <v>6</v>
      </c>
      <c r="M12">
        <v>6891</v>
      </c>
      <c r="N12">
        <v>313.89999999999998</v>
      </c>
      <c r="O12">
        <v>77.400000000000006</v>
      </c>
      <c r="P12">
        <f>SUM(M12:O12)</f>
        <v>7282.2999999999993</v>
      </c>
      <c r="Q12">
        <f>N12*100/P12</f>
        <v>4.310451368386361</v>
      </c>
      <c r="R12">
        <f>O12*100/P12</f>
        <v>1.0628510223418428</v>
      </c>
      <c r="AO12" s="1">
        <v>322.02343000000002</v>
      </c>
      <c r="AP12" s="1">
        <v>9.5801780999999995</v>
      </c>
      <c r="AQ12" s="1">
        <v>1.3355835</v>
      </c>
      <c r="AR12">
        <f>SUM(AO12:AQ12)</f>
        <v>332.93919160000002</v>
      </c>
      <c r="AS12">
        <f>AP12*100/AR12</f>
        <v>2.8774558062572044</v>
      </c>
      <c r="AT12">
        <f>AQ12*100/AR12</f>
        <v>0.40114937913485338</v>
      </c>
      <c r="AX12" s="1">
        <v>2518.0432000000001</v>
      </c>
      <c r="AY12" s="1">
        <v>13.639934</v>
      </c>
      <c r="AZ12" s="1">
        <v>1.1123932000000001</v>
      </c>
      <c r="BA12">
        <f>SUM(AX12:AZ12)</f>
        <v>2532.7955271999999</v>
      </c>
      <c r="BB12">
        <f>AY12*100/BA12</f>
        <v>0.5385327735112877</v>
      </c>
      <c r="BC12">
        <f>AZ12*100/BA12</f>
        <v>4.3919581665944757E-2</v>
      </c>
    </row>
    <row r="13" spans="1:55" x14ac:dyDescent="0.25">
      <c r="C13" t="s">
        <v>7</v>
      </c>
      <c r="L13" t="s">
        <v>7</v>
      </c>
    </row>
    <row r="14" spans="1:55" x14ac:dyDescent="0.25">
      <c r="U14" t="s">
        <v>31</v>
      </c>
    </row>
    <row r="15" spans="1:55" x14ac:dyDescent="0.25">
      <c r="A15" t="s">
        <v>16</v>
      </c>
      <c r="W15" t="s">
        <v>5</v>
      </c>
      <c r="X15" s="1">
        <v>140.49381</v>
      </c>
      <c r="Y15" s="1">
        <v>74.258032</v>
      </c>
      <c r="Z15" s="1">
        <v>31.439868000000001</v>
      </c>
      <c r="AA15">
        <f>SUM(X15:Z15)</f>
        <v>246.19171</v>
      </c>
      <c r="AB15">
        <f>Y15*100/AA15</f>
        <v>30.162685819112269</v>
      </c>
      <c r="AC15">
        <f>Z15*100/AA15</f>
        <v>12.770481995514796</v>
      </c>
      <c r="AF15" t="s">
        <v>5</v>
      </c>
      <c r="AG15" s="1">
        <v>37.396611</v>
      </c>
      <c r="AH15" s="1">
        <v>12.833167</v>
      </c>
      <c r="AI15" s="1">
        <v>1.8810324</v>
      </c>
      <c r="AJ15">
        <f>SUM(AG15:AI15)</f>
        <v>52.110810399999998</v>
      </c>
      <c r="AK15">
        <f>AH15*100/AJ15</f>
        <v>24.626688592046918</v>
      </c>
      <c r="AL15">
        <f>AI15*100/AJ15</f>
        <v>3.6096778874887736</v>
      </c>
      <c r="AN15" t="s">
        <v>42</v>
      </c>
      <c r="AO15" s="1">
        <v>221.29381000000001</v>
      </c>
      <c r="AP15" s="1">
        <v>23.334520000000001</v>
      </c>
      <c r="AQ15" s="1">
        <v>4.8630570999999998</v>
      </c>
      <c r="AR15">
        <f>SUM(AO15:AQ15)</f>
        <v>249.4913871</v>
      </c>
      <c r="AS15">
        <f>AP15*100/AR15</f>
        <v>9.3528358919449062</v>
      </c>
      <c r="AT15">
        <f>AQ15*100/AR15</f>
        <v>1.9491883693968206</v>
      </c>
      <c r="AW15" t="s">
        <v>5</v>
      </c>
      <c r="AX15" s="1">
        <v>27.492075</v>
      </c>
      <c r="AY15" s="1">
        <v>2.4794201</v>
      </c>
      <c r="AZ15" s="1">
        <v>0.48611286999999997</v>
      </c>
      <c r="BA15">
        <f>SUM(AX15:AZ15)</f>
        <v>30.457607969999998</v>
      </c>
      <c r="BB15">
        <f>AY15*100/BA15</f>
        <v>8.1405608163391179</v>
      </c>
      <c r="BC15">
        <f>AZ15*100/BA15</f>
        <v>1.5960310162203457</v>
      </c>
    </row>
    <row r="16" spans="1:55" x14ac:dyDescent="0.25">
      <c r="C16" t="s">
        <v>5</v>
      </c>
      <c r="D16" s="2">
        <v>618</v>
      </c>
      <c r="E16">
        <v>96.2</v>
      </c>
      <c r="F16">
        <v>19.8</v>
      </c>
      <c r="G16">
        <f>SUM(D16:F16)</f>
        <v>734</v>
      </c>
      <c r="H16">
        <f>E16*100/G16</f>
        <v>13.106267029972752</v>
      </c>
      <c r="I16">
        <f>F16*100/G16</f>
        <v>2.6975476839237058</v>
      </c>
      <c r="L16" t="s">
        <v>5</v>
      </c>
      <c r="M16">
        <v>181.7</v>
      </c>
      <c r="N16">
        <v>208.2</v>
      </c>
      <c r="O16">
        <v>21.3</v>
      </c>
      <c r="P16">
        <f>SUM(M16:O16)</f>
        <v>411.2</v>
      </c>
      <c r="Q16">
        <f>N16*100/P16</f>
        <v>50.632295719844358</v>
      </c>
      <c r="R16">
        <f>O16*100/P16</f>
        <v>5.1799610894941637</v>
      </c>
      <c r="W16" t="s">
        <v>6</v>
      </c>
      <c r="X16" s="1">
        <v>115.87223</v>
      </c>
      <c r="Y16" s="1">
        <v>632.17816000000005</v>
      </c>
      <c r="Z16" s="1">
        <v>203.25056000000001</v>
      </c>
      <c r="AA16">
        <f>SUM(X16:Z16)</f>
        <v>951.30095000000006</v>
      </c>
      <c r="AB16">
        <f>Y16*100/AA16</f>
        <v>66.454065876839508</v>
      </c>
      <c r="AC16">
        <f>Z16*100/AA16</f>
        <v>21.365537372794591</v>
      </c>
      <c r="AF16" t="s">
        <v>6</v>
      </c>
      <c r="AG16" s="1">
        <v>39.827846000000001</v>
      </c>
      <c r="AH16" s="1">
        <v>79.341498999999999</v>
      </c>
      <c r="AI16" s="1">
        <v>51.606566000000001</v>
      </c>
      <c r="AJ16">
        <f>SUM(AG16:AI16)</f>
        <v>170.77591100000001</v>
      </c>
      <c r="AK16">
        <f>AH16*100/AJ16</f>
        <v>46.459420731768191</v>
      </c>
      <c r="AL16">
        <f>AI16*100/AJ16</f>
        <v>30.218879054903709</v>
      </c>
      <c r="AO16" s="1">
        <v>523.52090999999996</v>
      </c>
      <c r="AP16" s="1">
        <v>379.69673999999998</v>
      </c>
      <c r="AQ16" s="1">
        <v>42.058456999999997</v>
      </c>
      <c r="AR16">
        <f>SUM(AO16:AQ16)</f>
        <v>945.27610699999991</v>
      </c>
      <c r="AS16">
        <f>AP16*100/AR16</f>
        <v>40.167813106483187</v>
      </c>
      <c r="AT16">
        <f>AQ16*100/AR16</f>
        <v>4.4493303796157413</v>
      </c>
      <c r="AW16" t="s">
        <v>6</v>
      </c>
      <c r="AX16" s="1">
        <v>383.32897000000003</v>
      </c>
      <c r="AY16" s="1">
        <v>174.09672</v>
      </c>
      <c r="AZ16" s="1">
        <v>36.508248999999999</v>
      </c>
      <c r="BA16">
        <f>SUM(AX16:AZ16)</f>
        <v>593.93393900000001</v>
      </c>
      <c r="BB16">
        <f>AY16*100/BA16</f>
        <v>29.312472072756897</v>
      </c>
      <c r="BC16">
        <f>AZ16*100/BA16</f>
        <v>6.1468534802824255</v>
      </c>
    </row>
    <row r="17" spans="1:55" x14ac:dyDescent="0.25">
      <c r="C17" t="s">
        <v>6</v>
      </c>
      <c r="D17">
        <v>413.7</v>
      </c>
      <c r="E17">
        <v>85.8</v>
      </c>
      <c r="F17">
        <v>20.2</v>
      </c>
      <c r="G17">
        <f>SUM(D17:F17)</f>
        <v>519.70000000000005</v>
      </c>
      <c r="H17">
        <f>E17*100/G17</f>
        <v>16.509524725803345</v>
      </c>
      <c r="I17">
        <f>F17*100/G17</f>
        <v>3.8868578025784104</v>
      </c>
      <c r="L17" t="s">
        <v>6</v>
      </c>
      <c r="M17">
        <v>180.2</v>
      </c>
      <c r="N17">
        <v>231.4</v>
      </c>
      <c r="O17">
        <v>68</v>
      </c>
      <c r="P17">
        <f>SUM(M17:O17)</f>
        <v>479.6</v>
      </c>
      <c r="Q17">
        <f>N17*100/P17</f>
        <v>48.248540450375309</v>
      </c>
      <c r="R17">
        <f>O17*100/P17</f>
        <v>14.178482068390325</v>
      </c>
      <c r="W17" t="s">
        <v>7</v>
      </c>
      <c r="X17" s="1">
        <v>214.72816</v>
      </c>
      <c r="Y17" s="1">
        <v>79.604890999999995</v>
      </c>
      <c r="Z17" s="1">
        <v>19.636182000000002</v>
      </c>
      <c r="AA17">
        <f>SUM(X17:Z17)</f>
        <v>313.96923300000003</v>
      </c>
      <c r="AB17">
        <f>Y17*100/AA17</f>
        <v>25.354360438240771</v>
      </c>
      <c r="AC17">
        <f>Z17*100/AA17</f>
        <v>6.254173955955741</v>
      </c>
      <c r="AF17" t="s">
        <v>7</v>
      </c>
      <c r="AG17" s="1">
        <v>41.669777000000003</v>
      </c>
      <c r="AH17" s="1">
        <v>18.460062000000001</v>
      </c>
      <c r="AI17" s="1">
        <v>3.6884648000000002</v>
      </c>
      <c r="AJ17">
        <f>SUM(AG17:AI17)</f>
        <v>63.818303800000002</v>
      </c>
      <c r="AK17">
        <f>AH17*100/AJ17</f>
        <v>28.92596778794362</v>
      </c>
      <c r="AL17">
        <f>AI17*100/AJ17</f>
        <v>5.7796346508350798</v>
      </c>
      <c r="AO17" s="1">
        <v>862.39007000000004</v>
      </c>
      <c r="AP17" s="1">
        <v>144.45278999999999</v>
      </c>
      <c r="AQ17" s="1">
        <v>50.50817</v>
      </c>
      <c r="AR17">
        <f>SUM(AO17:AQ17)</f>
        <v>1057.35103</v>
      </c>
      <c r="AS17">
        <f>AP17*100/AR17</f>
        <v>13.661762830079239</v>
      </c>
      <c r="AT17">
        <f>AQ17*100/AR17</f>
        <v>4.7768592044592797</v>
      </c>
      <c r="AW17" t="s">
        <v>7</v>
      </c>
      <c r="AX17" s="1">
        <v>584.72131000000002</v>
      </c>
      <c r="AY17" s="1">
        <v>107.79376999999999</v>
      </c>
      <c r="AZ17" s="1">
        <v>37.540737999999997</v>
      </c>
      <c r="BA17">
        <f>SUM(AX17:AZ17)</f>
        <v>730.05581800000004</v>
      </c>
      <c r="BB17">
        <f>AY17*100/BA17</f>
        <v>14.765140875844647</v>
      </c>
      <c r="BC17">
        <f>AZ17*100/BA17</f>
        <v>5.1421736632198165</v>
      </c>
    </row>
    <row r="18" spans="1:55" x14ac:dyDescent="0.25">
      <c r="C18" t="s">
        <v>7</v>
      </c>
      <c r="L18" t="s">
        <v>7</v>
      </c>
    </row>
    <row r="19" spans="1:55" x14ac:dyDescent="0.25">
      <c r="AN19" t="s">
        <v>43</v>
      </c>
      <c r="AO19" s="1">
        <v>318.97811000000002</v>
      </c>
      <c r="AP19" s="1">
        <v>53.616745999999999</v>
      </c>
      <c r="AQ19" s="1">
        <v>9.3480138000000004</v>
      </c>
      <c r="AR19">
        <f>SUM(AO19:AQ19)</f>
        <v>381.94286979999998</v>
      </c>
      <c r="AS19">
        <f>AP19*100/AR19</f>
        <v>14.037896826841093</v>
      </c>
      <c r="AT19">
        <f>AQ19*100/AR19</f>
        <v>2.447490067007922</v>
      </c>
      <c r="AX19" s="1">
        <v>21.783743999999999</v>
      </c>
      <c r="AY19" s="1">
        <v>4.87331</v>
      </c>
      <c r="AZ19" s="1">
        <v>1.0246777</v>
      </c>
      <c r="BA19">
        <f>SUM(AX19:AZ19)</f>
        <v>27.6817317</v>
      </c>
      <c r="BB19">
        <f>AY19*100/BA19</f>
        <v>17.604787347895581</v>
      </c>
      <c r="BC19">
        <f>AZ19*100/BA19</f>
        <v>3.7016387237074477</v>
      </c>
    </row>
    <row r="20" spans="1:55" x14ac:dyDescent="0.25">
      <c r="A20" t="s">
        <v>20</v>
      </c>
      <c r="AO20" s="1">
        <v>1187.7181</v>
      </c>
      <c r="AP20" s="1">
        <v>445.03969999999998</v>
      </c>
      <c r="AQ20" s="1">
        <v>91.043130000000005</v>
      </c>
      <c r="AR20">
        <f>SUM(AO20:AQ20)</f>
        <v>1723.8009300000001</v>
      </c>
      <c r="AS20">
        <f>AP20*100/AR20</f>
        <v>25.81734887450142</v>
      </c>
      <c r="AT20">
        <f>AQ20*100/AR20</f>
        <v>5.281533871779498</v>
      </c>
      <c r="AX20" s="1">
        <v>1005.5183</v>
      </c>
      <c r="AY20" s="1">
        <v>293.09091999999998</v>
      </c>
      <c r="AZ20" s="1">
        <v>79.517638000000005</v>
      </c>
      <c r="BA20">
        <f>SUM(AX20:AZ20)</f>
        <v>1378.1268579999999</v>
      </c>
      <c r="BB20">
        <f>AY20*100/BA20</f>
        <v>21.267339671860601</v>
      </c>
      <c r="BC20">
        <f>AZ20*100/BA20</f>
        <v>5.7699795587323219</v>
      </c>
    </row>
    <row r="21" spans="1:55" x14ac:dyDescent="0.25">
      <c r="C21" t="s">
        <v>5</v>
      </c>
      <c r="D21" s="1">
        <v>1010</v>
      </c>
      <c r="E21">
        <v>73.400000000000006</v>
      </c>
      <c r="F21">
        <v>18.3</v>
      </c>
      <c r="G21">
        <f>SUM(D21:F21)</f>
        <v>1101.7</v>
      </c>
      <c r="H21">
        <f>E21*100/G21</f>
        <v>6.6624307887809753</v>
      </c>
      <c r="I21">
        <f>F21*100/G21</f>
        <v>1.6610692566034311</v>
      </c>
      <c r="L21" t="s">
        <v>5</v>
      </c>
      <c r="M21">
        <v>612</v>
      </c>
      <c r="N21">
        <v>125</v>
      </c>
      <c r="O21">
        <v>33.700000000000003</v>
      </c>
      <c r="P21">
        <f>SUM(M21:O21)</f>
        <v>770.7</v>
      </c>
      <c r="Q21">
        <f>N21*100/P21</f>
        <v>16.21902166861295</v>
      </c>
      <c r="R21">
        <f>O21*100/P21</f>
        <v>4.3726482418580517</v>
      </c>
      <c r="AO21" s="1">
        <v>8764.1921000000002</v>
      </c>
      <c r="AP21" s="1">
        <v>1645.9251999999999</v>
      </c>
      <c r="AQ21" s="1">
        <v>156.31787</v>
      </c>
      <c r="AR21">
        <f>SUM(AO21:AQ21)</f>
        <v>10566.435170000001</v>
      </c>
      <c r="AS21">
        <f>AP21*100/AR21</f>
        <v>15.576920442128637</v>
      </c>
      <c r="AT21">
        <f>AQ21*100/AR21</f>
        <v>1.4793813380298249</v>
      </c>
      <c r="AX21" s="1">
        <v>8973.6270999999997</v>
      </c>
      <c r="AY21" s="1">
        <v>1525.5459000000001</v>
      </c>
      <c r="AZ21" s="1">
        <v>149.77456000000001</v>
      </c>
      <c r="BA21">
        <f>SUM(AX21:AZ21)</f>
        <v>10648.947559999999</v>
      </c>
      <c r="BB21">
        <f>AY21*100/BA21</f>
        <v>14.325790331903937</v>
      </c>
      <c r="BC21">
        <f>AZ21*100/BA21</f>
        <v>1.4064728852885817</v>
      </c>
    </row>
    <row r="22" spans="1:55" x14ac:dyDescent="0.25">
      <c r="C22" t="s">
        <v>6</v>
      </c>
      <c r="D22">
        <v>455</v>
      </c>
      <c r="E22">
        <v>97.7</v>
      </c>
      <c r="F22">
        <v>56.5</v>
      </c>
      <c r="G22">
        <f>SUM(D22:F22)</f>
        <v>609.20000000000005</v>
      </c>
      <c r="H22">
        <f>E22*100/G22</f>
        <v>16.037426132632959</v>
      </c>
      <c r="I22">
        <f>F22*100/G22</f>
        <v>9.2744583059750489</v>
      </c>
      <c r="L22" t="s">
        <v>6</v>
      </c>
      <c r="M22">
        <v>210.8</v>
      </c>
      <c r="N22">
        <v>73.5</v>
      </c>
      <c r="O22">
        <v>46.5</v>
      </c>
      <c r="P22">
        <f>SUM(M22:O22)</f>
        <v>330.8</v>
      </c>
      <c r="Q22">
        <f>N22*100/P22</f>
        <v>22.218863361547761</v>
      </c>
      <c r="R22">
        <f>O22*100/P22</f>
        <v>14.056831922611849</v>
      </c>
    </row>
    <row r="23" spans="1:55" x14ac:dyDescent="0.25">
      <c r="C23" t="s">
        <v>7</v>
      </c>
      <c r="D23">
        <v>960</v>
      </c>
      <c r="E23">
        <v>189.5</v>
      </c>
      <c r="F23">
        <v>40.6</v>
      </c>
      <c r="G23">
        <f>SUM(D23:F23)</f>
        <v>1190.0999999999999</v>
      </c>
      <c r="H23">
        <f>E23*100/G23</f>
        <v>15.923031678010252</v>
      </c>
      <c r="I23">
        <f>F23*100/G23</f>
        <v>3.4114780270565501</v>
      </c>
      <c r="L23" t="s">
        <v>7</v>
      </c>
      <c r="M23">
        <v>728</v>
      </c>
      <c r="N23">
        <v>203.8</v>
      </c>
      <c r="O23">
        <v>49.3</v>
      </c>
      <c r="P23">
        <f>SUM(M23:O23)</f>
        <v>981.09999999999991</v>
      </c>
      <c r="Q23">
        <f>N23*100/P23</f>
        <v>20.772602181225157</v>
      </c>
      <c r="R23">
        <f>O23*100/P23</f>
        <v>5.0249719702374893</v>
      </c>
      <c r="U23" t="s">
        <v>46</v>
      </c>
    </row>
    <row r="24" spans="1:55" x14ac:dyDescent="0.25">
      <c r="W24" t="s">
        <v>5</v>
      </c>
      <c r="X24" s="1">
        <v>389.17815999999999</v>
      </c>
      <c r="Y24" s="1">
        <v>61.306564999999999</v>
      </c>
      <c r="Z24" s="1">
        <v>5.8617926999999996</v>
      </c>
      <c r="AA24">
        <f>SUM(X24:Z24)</f>
        <v>456.34651769999999</v>
      </c>
      <c r="AB24">
        <f>Y24*100/AA24</f>
        <v>13.434213393144075</v>
      </c>
      <c r="AC24">
        <f>Z24*100/AA24</f>
        <v>1.2845047508072613</v>
      </c>
      <c r="AF24" t="s">
        <v>5</v>
      </c>
      <c r="AG24" s="1">
        <v>28.119361000000001</v>
      </c>
      <c r="AH24" s="1">
        <v>3.9302209000000001</v>
      </c>
      <c r="AI24" s="1">
        <v>0.74533777999999995</v>
      </c>
      <c r="AJ24">
        <f>SUM(AG24:AI24)</f>
        <v>32.79491968</v>
      </c>
      <c r="AK24">
        <f>AH24*100/AJ24</f>
        <v>11.984237004845745</v>
      </c>
      <c r="AL24">
        <f>AI24*100/AJ24</f>
        <v>2.272723297610467</v>
      </c>
      <c r="AN24" t="s">
        <v>42</v>
      </c>
      <c r="AO24" s="1">
        <v>388.54561000000001</v>
      </c>
      <c r="AP24" s="1">
        <v>62.646065999999998</v>
      </c>
      <c r="AQ24" s="1">
        <v>7.3194219</v>
      </c>
      <c r="AR24">
        <f>SUM(AO24:AQ24)</f>
        <v>458.51109790000004</v>
      </c>
      <c r="AS24">
        <f>AP24*100/AR24</f>
        <v>13.662933413590554</v>
      </c>
      <c r="AT24">
        <f>AQ24*100/AR24</f>
        <v>1.5963456355851053</v>
      </c>
      <c r="AX24" s="1">
        <v>27.154268999999999</v>
      </c>
      <c r="AY24" s="1">
        <v>5.4816025000000002</v>
      </c>
      <c r="AZ24" s="1">
        <v>0.22485869</v>
      </c>
      <c r="BA24">
        <f>SUM(AX24:AZ24)</f>
        <v>32.860730189999998</v>
      </c>
      <c r="BB24">
        <f>AY24*100/BA24</f>
        <v>16.681316782388883</v>
      </c>
      <c r="BC24">
        <f>AZ24*100/BA24</f>
        <v>0.68427782553787497</v>
      </c>
    </row>
    <row r="25" spans="1:55" x14ac:dyDescent="0.25">
      <c r="A25" t="s">
        <v>22</v>
      </c>
      <c r="W25" t="s">
        <v>6</v>
      </c>
      <c r="X25" s="1">
        <v>26.178260999999999</v>
      </c>
      <c r="Y25" s="1">
        <v>35.188299000000001</v>
      </c>
      <c r="Z25" s="1">
        <v>22.961507999999998</v>
      </c>
      <c r="AA25">
        <f>SUM(X25:Z25)</f>
        <v>84.328068000000002</v>
      </c>
      <c r="AB25">
        <f>Y25*100/AA25</f>
        <v>41.727861001155631</v>
      </c>
      <c r="AC25">
        <f>Z25*100/AA25</f>
        <v>27.228784608227947</v>
      </c>
      <c r="AF25" t="s">
        <v>6</v>
      </c>
      <c r="AG25" s="1">
        <v>1.6292382999999999</v>
      </c>
      <c r="AH25" s="1">
        <v>2.7017506999999998</v>
      </c>
      <c r="AI25" s="1">
        <v>1.2219633999999999</v>
      </c>
      <c r="AJ25">
        <f>SUM(AG25:AI25)</f>
        <v>5.5529523999999997</v>
      </c>
      <c r="AK25">
        <f>AH25*100/AJ25</f>
        <v>48.654310452940315</v>
      </c>
      <c r="AL25">
        <f>AI25*100/AJ25</f>
        <v>22.005652344507762</v>
      </c>
      <c r="AO25" s="1">
        <v>61.100892999999999</v>
      </c>
      <c r="AP25" s="1">
        <v>26.425699999999999</v>
      </c>
      <c r="AQ25" s="1">
        <v>13.058111999999999</v>
      </c>
      <c r="AR25">
        <f>SUM(AO25:AQ25)</f>
        <v>100.58470499999999</v>
      </c>
      <c r="AS25">
        <f>AP25*100/AR25</f>
        <v>26.272085800718909</v>
      </c>
      <c r="AT25">
        <f>AQ25*100/AR25</f>
        <v>12.982204401752732</v>
      </c>
      <c r="AX25" s="1">
        <v>43.935676000000001</v>
      </c>
      <c r="AY25" s="1">
        <v>16.007027000000001</v>
      </c>
      <c r="AZ25" s="1">
        <v>7.1101991</v>
      </c>
      <c r="BA25">
        <f>SUM(AX25:AZ25)</f>
        <v>67.052902099999997</v>
      </c>
      <c r="BB25">
        <f>AY25*100/BA25</f>
        <v>23.872235949053728</v>
      </c>
      <c r="BC25">
        <f>AZ25*100/BA25</f>
        <v>10.603864825113961</v>
      </c>
    </row>
    <row r="26" spans="1:55" x14ac:dyDescent="0.25">
      <c r="C26" t="s">
        <v>5</v>
      </c>
      <c r="D26" s="1">
        <v>137.4</v>
      </c>
      <c r="E26">
        <v>37.799999999999997</v>
      </c>
      <c r="F26">
        <v>10.5</v>
      </c>
      <c r="G26">
        <f>SUM(D26:F26)</f>
        <v>185.7</v>
      </c>
      <c r="H26">
        <f>E26*100/G26</f>
        <v>20.355411954765749</v>
      </c>
      <c r="I26">
        <f>F26*100/G26</f>
        <v>5.6542810985460425</v>
      </c>
      <c r="L26" t="s">
        <v>5</v>
      </c>
      <c r="M26">
        <v>27.9</v>
      </c>
      <c r="N26">
        <v>29.7</v>
      </c>
      <c r="O26">
        <v>11</v>
      </c>
      <c r="P26">
        <f>SUM(M26:O26)</f>
        <v>68.599999999999994</v>
      </c>
      <c r="Q26">
        <f>N26*100/P26</f>
        <v>43.294460641399418</v>
      </c>
      <c r="R26">
        <f>O26*100/P26</f>
        <v>16.034985422740526</v>
      </c>
      <c r="W26" t="s">
        <v>7</v>
      </c>
      <c r="X26" s="1">
        <v>183.26607000000001</v>
      </c>
      <c r="Y26" s="1">
        <v>44.979244999999999</v>
      </c>
      <c r="Z26" s="1">
        <v>4.2748096000000002</v>
      </c>
      <c r="AA26">
        <f>SUM(X26:Z26)</f>
        <v>232.5201246</v>
      </c>
      <c r="AB26">
        <f>Y26*100/AA26</f>
        <v>19.344237440684736</v>
      </c>
      <c r="AC26">
        <f>Z26*100/AA26</f>
        <v>1.8384686518441684</v>
      </c>
      <c r="AF26" t="s">
        <v>7</v>
      </c>
      <c r="AG26" s="1">
        <v>10.952361</v>
      </c>
      <c r="AH26" s="1">
        <v>2.3631639999999998</v>
      </c>
      <c r="AI26" s="1">
        <v>0.24169022000000001</v>
      </c>
      <c r="AJ26">
        <f>SUM(AG26:AI26)</f>
        <v>13.55721522</v>
      </c>
      <c r="AK26">
        <f>AH26*100/AJ26</f>
        <v>17.431042892302774</v>
      </c>
      <c r="AL26">
        <f>AI26*100/AJ26</f>
        <v>1.7827423705972563</v>
      </c>
      <c r="AO26" s="1">
        <v>296.43716999999998</v>
      </c>
      <c r="AP26" s="1">
        <v>61.317394999999998</v>
      </c>
      <c r="AQ26" s="1">
        <v>5.1335214000000002</v>
      </c>
      <c r="AR26">
        <f>SUM(AO26:AQ26)</f>
        <v>362.88808639999996</v>
      </c>
      <c r="AS26">
        <f>AP26*100/AR26</f>
        <v>16.897053746871091</v>
      </c>
      <c r="AT26">
        <f>AQ26*100/AR26</f>
        <v>1.4146293560989169</v>
      </c>
      <c r="AX26" s="1">
        <v>24.889433</v>
      </c>
      <c r="AY26" s="1">
        <v>2.4103598000000002</v>
      </c>
      <c r="AZ26" s="1">
        <v>0.38887262</v>
      </c>
      <c r="BA26">
        <f>SUM(AX26:AZ26)</f>
        <v>27.68866542</v>
      </c>
      <c r="BB26">
        <f>AY26*100/BA26</f>
        <v>8.7052220229399566</v>
      </c>
      <c r="BC26">
        <f>AZ26*100/BA26</f>
        <v>1.4044469608820893</v>
      </c>
    </row>
    <row r="27" spans="1:55" x14ac:dyDescent="0.25">
      <c r="C27" t="s">
        <v>6</v>
      </c>
      <c r="D27">
        <v>13.3</v>
      </c>
      <c r="E27">
        <v>34.5</v>
      </c>
      <c r="F27">
        <v>14.6</v>
      </c>
      <c r="G27">
        <f>SUM(D27:F27)</f>
        <v>62.4</v>
      </c>
      <c r="H27">
        <f>E27*100/G27</f>
        <v>55.28846153846154</v>
      </c>
      <c r="I27">
        <f>F27*100/G27</f>
        <v>23.397435897435898</v>
      </c>
      <c r="L27" t="s">
        <v>6</v>
      </c>
      <c r="M27">
        <v>28.9</v>
      </c>
      <c r="N27">
        <v>62.5</v>
      </c>
      <c r="O27">
        <v>16.7</v>
      </c>
      <c r="P27">
        <f>SUM(M27:O27)</f>
        <v>108.10000000000001</v>
      </c>
      <c r="Q27">
        <f>N27*100/P27</f>
        <v>57.816836262719697</v>
      </c>
      <c r="R27">
        <f>O27*100/P27</f>
        <v>15.448658649398704</v>
      </c>
    </row>
    <row r="28" spans="1:55" x14ac:dyDescent="0.25">
      <c r="C28" t="s">
        <v>7</v>
      </c>
      <c r="D28">
        <v>322.3</v>
      </c>
      <c r="E28">
        <v>94.5</v>
      </c>
      <c r="F28">
        <v>12.2</v>
      </c>
      <c r="G28">
        <f>SUM(D28:F28)</f>
        <v>429</v>
      </c>
      <c r="H28">
        <f>E28*100/G28</f>
        <v>22.027972027972027</v>
      </c>
      <c r="I28">
        <f>F28*100/G28</f>
        <v>2.8438228438228439</v>
      </c>
      <c r="L28" t="s">
        <v>7</v>
      </c>
      <c r="M28">
        <v>37.200000000000003</v>
      </c>
      <c r="N28">
        <v>32.4</v>
      </c>
      <c r="O28">
        <v>7.5</v>
      </c>
      <c r="P28">
        <f>SUM(M28:O28)</f>
        <v>77.099999999999994</v>
      </c>
      <c r="Q28">
        <f>N28*100/P28</f>
        <v>42.023346303501945</v>
      </c>
      <c r="R28">
        <f>O28*100/P28</f>
        <v>9.7276264591439698</v>
      </c>
      <c r="AN28" t="s">
        <v>43</v>
      </c>
      <c r="AO28" s="1">
        <v>183.33046999999999</v>
      </c>
      <c r="AP28" s="1">
        <v>24.016697000000001</v>
      </c>
      <c r="AQ28" s="1">
        <v>7.1691149999999997</v>
      </c>
      <c r="AR28">
        <f>SUM(AO28:AQ28)</f>
        <v>214.51628199999999</v>
      </c>
      <c r="AS28">
        <f>AP28*100/AR28</f>
        <v>11.195745505229295</v>
      </c>
      <c r="AT28">
        <f>AQ28*100/AR28</f>
        <v>3.3419910755305744</v>
      </c>
      <c r="AX28" s="1">
        <v>13.55002</v>
      </c>
      <c r="AY28" s="1">
        <v>3.7059899999999999</v>
      </c>
      <c r="AZ28" s="1">
        <v>0.31658976</v>
      </c>
      <c r="BA28">
        <f>SUM(AX28:AZ28)</f>
        <v>17.572599759999999</v>
      </c>
      <c r="BB28">
        <f>AY28*100/BA28</f>
        <v>21.089594315098655</v>
      </c>
      <c r="BC28">
        <f>AZ28*100/BA28</f>
        <v>1.801610258720193</v>
      </c>
    </row>
    <row r="29" spans="1:55" x14ac:dyDescent="0.25">
      <c r="AO29" s="1">
        <v>204.23508000000001</v>
      </c>
      <c r="AP29" s="1">
        <v>21.977319999999999</v>
      </c>
      <c r="AQ29" s="1">
        <v>16.071628</v>
      </c>
      <c r="AR29">
        <f>SUM(AO29:AQ29)</f>
        <v>242.28402800000001</v>
      </c>
      <c r="AS29">
        <f>AP29*100/AR29</f>
        <v>9.0708909627340351</v>
      </c>
      <c r="AT29">
        <f>AQ29*100/AR29</f>
        <v>6.6333831960231402</v>
      </c>
      <c r="AX29" s="1">
        <v>2.0131177</v>
      </c>
      <c r="AY29" s="1">
        <v>1.5091034999999999</v>
      </c>
      <c r="AZ29" s="1">
        <v>2.6671733</v>
      </c>
      <c r="BA29">
        <f>SUM(AX29:AZ29)</f>
        <v>6.1893944999999997</v>
      </c>
      <c r="BB29">
        <f>AY29*100/BA29</f>
        <v>24.382086163678853</v>
      </c>
      <c r="BC29">
        <f>AZ29*100/BA29</f>
        <v>43.092636929185886</v>
      </c>
    </row>
    <row r="30" spans="1:55" x14ac:dyDescent="0.25">
      <c r="AO30" s="1">
        <v>206.7826</v>
      </c>
      <c r="AP30" s="1">
        <v>20.411771999999999</v>
      </c>
      <c r="AQ30" s="1">
        <v>5.5037224</v>
      </c>
      <c r="AR30">
        <f>SUM(AO30:AQ30)</f>
        <v>232.69809439999997</v>
      </c>
      <c r="AS30">
        <f>AP30*100/AR30</f>
        <v>8.7717830490321376</v>
      </c>
      <c r="AT30">
        <f>AQ30*100/AR30</f>
        <v>2.3651772543264973</v>
      </c>
      <c r="AX30" s="1">
        <v>12.314132000000001</v>
      </c>
      <c r="AY30" s="1">
        <v>1.8859248</v>
      </c>
      <c r="AZ30" s="1">
        <v>0.26730451999999999</v>
      </c>
      <c r="BA30">
        <f>SUM(AX30:AZ30)</f>
        <v>14.46736132</v>
      </c>
      <c r="BB30">
        <f>AY30*100/BA30</f>
        <v>13.035720600914665</v>
      </c>
      <c r="BC30">
        <f>AZ30*100/BA30</f>
        <v>1.8476383777771024</v>
      </c>
    </row>
    <row r="31" spans="1:55" x14ac:dyDescent="0.25">
      <c r="A31" t="s">
        <v>27</v>
      </c>
    </row>
    <row r="32" spans="1:55" x14ac:dyDescent="0.25">
      <c r="A32" t="s">
        <v>28</v>
      </c>
      <c r="C32" t="s">
        <v>5</v>
      </c>
      <c r="D32" s="5">
        <v>180.36896999999999</v>
      </c>
      <c r="E32" s="5">
        <v>34.025987999999998</v>
      </c>
      <c r="F32" s="5">
        <v>1.445805</v>
      </c>
      <c r="G32">
        <f>SUM(D32:F32)</f>
        <v>215.84076299999998</v>
      </c>
      <c r="H32">
        <f>E32*100/G32</f>
        <v>15.764393864749264</v>
      </c>
      <c r="I32">
        <f>F32*100/G32</f>
        <v>0.66984798418267277</v>
      </c>
      <c r="L32" t="s">
        <v>5</v>
      </c>
      <c r="M32" s="1">
        <v>25.981957000000001</v>
      </c>
      <c r="N32" s="1">
        <v>8.732348</v>
      </c>
      <c r="O32">
        <v>0.63430120000000001</v>
      </c>
      <c r="P32">
        <f>SUM(M32:O32)</f>
        <v>35.348606200000006</v>
      </c>
      <c r="Q32">
        <f>N32*100/P32</f>
        <v>24.70351433545348</v>
      </c>
      <c r="R32">
        <f>O32*100/P32</f>
        <v>1.7944164372738405</v>
      </c>
      <c r="U32" t="s">
        <v>47</v>
      </c>
      <c r="X32" s="5"/>
      <c r="Y32" s="5"/>
      <c r="Z32" s="5"/>
      <c r="AI32" s="6"/>
    </row>
    <row r="33" spans="1:55" x14ac:dyDescent="0.25">
      <c r="C33" t="s">
        <v>6</v>
      </c>
      <c r="D33" s="5">
        <v>66.874457000000007</v>
      </c>
      <c r="E33" s="5">
        <v>60.234071999999998</v>
      </c>
      <c r="F33" s="5">
        <v>63.439093999999997</v>
      </c>
      <c r="G33">
        <f>SUM(D33:F33)</f>
        <v>190.54762299999999</v>
      </c>
      <c r="H33">
        <f>E33*100/G33</f>
        <v>31.611033006693557</v>
      </c>
      <c r="I33">
        <f>F33*100/G33</f>
        <v>33.293038769630833</v>
      </c>
      <c r="L33" t="s">
        <v>6</v>
      </c>
      <c r="M33" s="1">
        <v>12.058724</v>
      </c>
      <c r="N33" s="1">
        <v>21.581963999999999</v>
      </c>
      <c r="O33" s="1">
        <v>16.251007999999999</v>
      </c>
      <c r="P33">
        <f>SUM(M33:O33)</f>
        <v>49.891695999999996</v>
      </c>
      <c r="Q33">
        <f>N33*100/P33</f>
        <v>43.257627481735639</v>
      </c>
      <c r="R33">
        <f>O33*100/P33</f>
        <v>32.572570794145783</v>
      </c>
      <c r="W33" t="s">
        <v>5</v>
      </c>
      <c r="X33" s="5">
        <v>339.79415999999998</v>
      </c>
      <c r="Y33" s="5">
        <v>52.185177000000003</v>
      </c>
      <c r="Z33" s="5">
        <v>5.1741291</v>
      </c>
      <c r="AA33">
        <f>SUM(X33:Z33)</f>
        <v>397.1534661</v>
      </c>
      <c r="AB33">
        <f>Y33*100/AA33</f>
        <v>13.139801475850698</v>
      </c>
      <c r="AC33">
        <f>Z33*100/AA33</f>
        <v>1.3028034605386514</v>
      </c>
      <c r="AF33" t="s">
        <v>5</v>
      </c>
      <c r="AG33" s="1">
        <v>39.186869000000002</v>
      </c>
      <c r="AH33" s="1">
        <v>4.0765742999999999</v>
      </c>
      <c r="AI33" s="6">
        <v>0.1085672</v>
      </c>
      <c r="AJ33">
        <f>SUM(AG33:AI33)</f>
        <v>43.372010500000002</v>
      </c>
      <c r="AK33">
        <f>AH33*100/AJ33</f>
        <v>9.3990899960701597</v>
      </c>
      <c r="AL33">
        <f>AI33*100/AJ33</f>
        <v>0.25031627251865579</v>
      </c>
      <c r="AN33" t="s">
        <v>42</v>
      </c>
      <c r="AO33" s="1">
        <v>272.15794</v>
      </c>
      <c r="AP33" s="1">
        <v>44.691468</v>
      </c>
      <c r="AQ33" s="1">
        <v>3.5089760000000001</v>
      </c>
      <c r="AR33">
        <f>SUM(AO33:AQ33)</f>
        <v>320.358384</v>
      </c>
      <c r="AS33">
        <f>AP33*100/AR33</f>
        <v>13.950459932398712</v>
      </c>
      <c r="AT33">
        <f>AQ33*100/AR33</f>
        <v>1.0953282870848793</v>
      </c>
      <c r="AX33" s="1">
        <v>17.035913999999998</v>
      </c>
      <c r="AY33" s="1">
        <v>3.8502626000000002</v>
      </c>
      <c r="AZ33" s="1">
        <v>6.3025561999999993E-2</v>
      </c>
      <c r="BA33">
        <f>SUM(AX33:AZ33)</f>
        <v>20.949202161999999</v>
      </c>
      <c r="BB33">
        <f>AY33*100/BA33</f>
        <v>18.379041694408947</v>
      </c>
      <c r="BC33">
        <f>AZ33*100/BA33</f>
        <v>0.30084946201112517</v>
      </c>
    </row>
    <row r="34" spans="1:55" x14ac:dyDescent="0.25">
      <c r="C34" t="s">
        <v>7</v>
      </c>
      <c r="D34" s="5">
        <v>120.12272</v>
      </c>
      <c r="E34" s="5">
        <v>26.681069000000001</v>
      </c>
      <c r="F34" s="5">
        <v>1.6649805</v>
      </c>
      <c r="G34">
        <f>SUM(D34:F34)</f>
        <v>148.46876950000001</v>
      </c>
      <c r="H34">
        <f>E34*100/G34</f>
        <v>17.970829211998016</v>
      </c>
      <c r="I34">
        <f>F34*100/G34</f>
        <v>1.1214348348189145</v>
      </c>
      <c r="L34" t="s">
        <v>7</v>
      </c>
      <c r="M34" s="1">
        <v>10.823394</v>
      </c>
      <c r="N34" s="1">
        <v>3.9191033000000002</v>
      </c>
      <c r="O34">
        <v>0.87184799000000002</v>
      </c>
      <c r="P34">
        <f>SUM(M34:O34)</f>
        <v>15.614345289999999</v>
      </c>
      <c r="Q34">
        <f>N34*100/P34</f>
        <v>25.099376420924536</v>
      </c>
      <c r="R34">
        <f>O34*100/P34</f>
        <v>5.5836346244908741</v>
      </c>
      <c r="W34" t="s">
        <v>6</v>
      </c>
      <c r="X34" s="5">
        <v>33.218485999999999</v>
      </c>
      <c r="Y34" s="5">
        <v>40.068927000000002</v>
      </c>
      <c r="Z34" s="5">
        <v>13.562201999999999</v>
      </c>
      <c r="AA34">
        <f>SUM(X34:Z34)</f>
        <v>86.849615</v>
      </c>
      <c r="AB34">
        <f>Y34*100/AA34</f>
        <v>46.135986901035778</v>
      </c>
      <c r="AC34">
        <f>Z34*100/AA34</f>
        <v>15.615730708765952</v>
      </c>
      <c r="AF34" t="s">
        <v>6</v>
      </c>
      <c r="AG34" s="1">
        <v>1.4796826000000001</v>
      </c>
      <c r="AH34" s="1">
        <v>1.73949</v>
      </c>
      <c r="AI34" s="6">
        <v>0.2492096</v>
      </c>
      <c r="AJ34">
        <f>SUM(AG34:AI34)</f>
        <v>3.4683822000000002</v>
      </c>
      <c r="AK34">
        <f>AH34*100/AJ34</f>
        <v>50.152777280427749</v>
      </c>
      <c r="AL34">
        <f>AI34*100/AJ34</f>
        <v>7.1851827633067655</v>
      </c>
      <c r="AO34" s="1">
        <v>43.344897000000003</v>
      </c>
      <c r="AP34" s="1">
        <v>26.771443999999999</v>
      </c>
      <c r="AQ34" s="1">
        <v>13.183524999999999</v>
      </c>
      <c r="AR34">
        <f>SUM(AO34:AQ34)</f>
        <v>83.299866000000009</v>
      </c>
      <c r="AS34">
        <f>AP34*100/AR34</f>
        <v>32.138639934906969</v>
      </c>
      <c r="AT34">
        <f>AQ34*100/AR34</f>
        <v>15.826586083583853</v>
      </c>
      <c r="AX34" s="1">
        <v>2.7159143000000001</v>
      </c>
      <c r="AY34" s="1">
        <v>1.8103568000000001</v>
      </c>
      <c r="AZ34" s="1">
        <v>0.58672698999999995</v>
      </c>
      <c r="BA34">
        <f>SUM(AX34:AZ34)</f>
        <v>5.1129980900000005</v>
      </c>
      <c r="BB34">
        <f>AY34*100/BA34</f>
        <v>35.406952401188946</v>
      </c>
      <c r="BC34">
        <f>AZ34*100/BA34</f>
        <v>11.475204560461705</v>
      </c>
    </row>
    <row r="35" spans="1:55" x14ac:dyDescent="0.25">
      <c r="D35" s="5"/>
      <c r="E35" s="5"/>
      <c r="F35" s="5"/>
      <c r="W35" t="s">
        <v>7</v>
      </c>
      <c r="X35" s="5">
        <v>444.91937000000001</v>
      </c>
      <c r="Y35" s="5">
        <v>44.144790999999998</v>
      </c>
      <c r="Z35" s="5">
        <v>3.7487862999999999</v>
      </c>
      <c r="AA35">
        <f>SUM(X35:Z35)</f>
        <v>492.81294730000002</v>
      </c>
      <c r="AB35">
        <f>Y35*100/AA35</f>
        <v>8.9577173736725797</v>
      </c>
      <c r="AC35">
        <f>Z35*100/AA35</f>
        <v>0.76069152008661112</v>
      </c>
      <c r="AF35" t="s">
        <v>7</v>
      </c>
      <c r="AG35" s="1">
        <v>24.615233</v>
      </c>
      <c r="AH35" s="1">
        <v>2.8368899000000001</v>
      </c>
      <c r="AI35" s="6">
        <v>0.18827784</v>
      </c>
      <c r="AJ35">
        <f>SUM(AG35:AI35)</f>
        <v>27.64040074</v>
      </c>
      <c r="AK35">
        <f>AH35*100/AJ35</f>
        <v>10.263562842974903</v>
      </c>
      <c r="AL35">
        <f>AI35*100/AJ35</f>
        <v>0.68116899523649965</v>
      </c>
      <c r="AO35" s="1">
        <v>296.43716999999998</v>
      </c>
      <c r="AP35" s="1">
        <v>61.317394999999998</v>
      </c>
      <c r="AQ35" s="1">
        <v>5.1335214000000002</v>
      </c>
      <c r="AR35">
        <f>SUM(AO35:AQ35)</f>
        <v>362.88808639999996</v>
      </c>
      <c r="AS35">
        <f>AP35*100/AR35</f>
        <v>16.897053746871091</v>
      </c>
      <c r="AT35">
        <f>AQ35*100/AR35</f>
        <v>1.4146293560989169</v>
      </c>
      <c r="AX35" s="1">
        <v>13.602143999999999</v>
      </c>
      <c r="AY35" s="1">
        <v>2.1386213999999999</v>
      </c>
      <c r="AZ35" s="1">
        <v>0.14666720999999999</v>
      </c>
      <c r="BA35">
        <f>SUM(AX35:AZ35)</f>
        <v>15.887432609999999</v>
      </c>
      <c r="BB35">
        <f>AY35*100/BA35</f>
        <v>13.461088726531504</v>
      </c>
      <c r="BC35">
        <f>AZ35*100/BA35</f>
        <v>0.92316495434059942</v>
      </c>
    </row>
    <row r="36" spans="1:55" x14ac:dyDescent="0.25">
      <c r="A36" t="s">
        <v>29</v>
      </c>
      <c r="D36" s="5"/>
      <c r="E36" s="5"/>
      <c r="F36" s="5"/>
    </row>
    <row r="37" spans="1:55" x14ac:dyDescent="0.25">
      <c r="C37" t="s">
        <v>5</v>
      </c>
      <c r="D37" s="5">
        <v>402.07861000000003</v>
      </c>
      <c r="E37" s="5">
        <v>84.856784000000005</v>
      </c>
      <c r="F37" s="5">
        <v>10.546856999999999</v>
      </c>
      <c r="G37">
        <f>SUM(D37:F37)</f>
        <v>497.48225100000002</v>
      </c>
      <c r="H37">
        <f>E37*100/G37</f>
        <v>17.057248540913271</v>
      </c>
      <c r="I37">
        <f>F37*100/G37</f>
        <v>2.1200468918839879</v>
      </c>
      <c r="L37" t="s">
        <v>5</v>
      </c>
      <c r="M37" s="1">
        <v>2.3032794000000001</v>
      </c>
      <c r="N37" s="1">
        <v>1.1424019000000001</v>
      </c>
      <c r="O37">
        <v>0.52959270999999997</v>
      </c>
      <c r="P37">
        <f>SUM(M37:O37)</f>
        <v>3.9752740100000006</v>
      </c>
      <c r="Q37">
        <f>N37*100/P37</f>
        <v>28.737689455525103</v>
      </c>
      <c r="R37">
        <f>O37*100/P37</f>
        <v>13.322168702529259</v>
      </c>
      <c r="AN37" t="s">
        <v>43</v>
      </c>
      <c r="AO37" s="1">
        <v>294.76954999999998</v>
      </c>
      <c r="AP37" s="1">
        <v>55.760691999999999</v>
      </c>
      <c r="AQ37" s="1">
        <v>5.2328484</v>
      </c>
      <c r="AR37">
        <f>SUM(AO37:AQ37)</f>
        <v>355.76309040000001</v>
      </c>
      <c r="AS37">
        <f>AP37*100/AR37</f>
        <v>15.673546105445006</v>
      </c>
      <c r="AT37">
        <f>AQ37*100/AR37</f>
        <v>1.4708800719367712</v>
      </c>
      <c r="AX37" s="1">
        <v>36.083022</v>
      </c>
      <c r="AY37" s="1">
        <v>4.751525</v>
      </c>
      <c r="AZ37" s="1">
        <v>7.9369480000000006E-2</v>
      </c>
      <c r="BA37">
        <f>SUM(AX37:AZ37)</f>
        <v>40.913916479999997</v>
      </c>
      <c r="BB37">
        <f>AY37*100/BA37</f>
        <v>11.613468982669243</v>
      </c>
      <c r="BC37">
        <f>AZ37*100/BA37</f>
        <v>0.19399140152910635</v>
      </c>
    </row>
    <row r="38" spans="1:55" x14ac:dyDescent="0.25">
      <c r="C38" t="s">
        <v>6</v>
      </c>
      <c r="D38" s="5">
        <v>272.55297000000002</v>
      </c>
      <c r="E38" s="5">
        <v>202.84681</v>
      </c>
      <c r="F38" s="5">
        <v>152.48060000000001</v>
      </c>
      <c r="G38">
        <f>SUM(D38:F38)</f>
        <v>627.88038000000006</v>
      </c>
      <c r="H38">
        <f>E38*100/G38</f>
        <v>32.306601139535523</v>
      </c>
      <c r="I38">
        <f>F38*100/G38</f>
        <v>24.284976065026907</v>
      </c>
      <c r="L38" t="s">
        <v>6</v>
      </c>
      <c r="M38" s="1">
        <v>101.04582000000001</v>
      </c>
      <c r="N38" s="1">
        <v>101.09842</v>
      </c>
      <c r="O38" s="1">
        <v>47.920426999999997</v>
      </c>
      <c r="P38">
        <f>SUM(M38:O38)</f>
        <v>250.06466700000001</v>
      </c>
      <c r="Q38">
        <f>N38*100/P38</f>
        <v>40.428910334621563</v>
      </c>
      <c r="R38">
        <f>O38*100/P38</f>
        <v>19.163213889789553</v>
      </c>
      <c r="AO38" s="1">
        <v>74.707448999999997</v>
      </c>
      <c r="AP38" s="1">
        <v>43.472431999999998</v>
      </c>
      <c r="AQ38" s="1">
        <v>9.1919138999999994</v>
      </c>
      <c r="AR38">
        <f>SUM(AO38:AQ38)</f>
        <v>127.3717949</v>
      </c>
      <c r="AS38">
        <f>AP38*100/AR38</f>
        <v>34.130344189724532</v>
      </c>
      <c r="AT38">
        <f>AQ38*100/AR38</f>
        <v>7.2166007452565148</v>
      </c>
      <c r="AX38" s="1">
        <v>6.7105791999999997</v>
      </c>
      <c r="AY38" s="1">
        <v>1.9852491000000001</v>
      </c>
      <c r="AZ38" s="1">
        <v>0.28788150000000001</v>
      </c>
      <c r="BA38">
        <f>SUM(AX38:AZ38)</f>
        <v>8.9837097999999997</v>
      </c>
      <c r="BB38">
        <f>AY38*100/BA38</f>
        <v>22.098321786841336</v>
      </c>
      <c r="BC38">
        <f>AZ38*100/BA38</f>
        <v>3.2044835197147621</v>
      </c>
    </row>
    <row r="39" spans="1:55" x14ac:dyDescent="0.25">
      <c r="C39" t="s">
        <v>7</v>
      </c>
      <c r="D39" s="5">
        <v>254.52735999999999</v>
      </c>
      <c r="E39" s="5">
        <v>43.875203999999997</v>
      </c>
      <c r="F39" s="5">
        <v>9.9952813000000003</v>
      </c>
      <c r="G39">
        <f>SUM(D39:F39)</f>
        <v>308.39784529999997</v>
      </c>
      <c r="H39">
        <f>E39*100/G39</f>
        <v>14.226819242955326</v>
      </c>
      <c r="I39">
        <f>F39*100/G39</f>
        <v>3.2410347388377168</v>
      </c>
      <c r="L39" t="s">
        <v>7</v>
      </c>
      <c r="M39" s="1">
        <v>2.6348251999999999</v>
      </c>
      <c r="N39" s="1">
        <v>6.5297096000000003</v>
      </c>
      <c r="O39" s="1">
        <v>2.1559333999999999</v>
      </c>
      <c r="P39">
        <f>SUM(M39:O39)</f>
        <v>11.320468200000001</v>
      </c>
      <c r="Q39">
        <f>N39*100/P39</f>
        <v>57.680561303992704</v>
      </c>
      <c r="R39">
        <f>O39*100/P39</f>
        <v>19.044560365444955</v>
      </c>
      <c r="AO39" s="1">
        <v>273.05290000000002</v>
      </c>
      <c r="AP39" s="1">
        <v>55.041905999999997</v>
      </c>
      <c r="AQ39" s="1">
        <v>3.7931373000000002</v>
      </c>
      <c r="AR39">
        <f>SUM(AO39:AQ39)</f>
        <v>331.88794330000002</v>
      </c>
      <c r="AS39">
        <f>AP39*100/AR39</f>
        <v>16.584484947754351</v>
      </c>
      <c r="AT39">
        <f>AQ39*100/AR39</f>
        <v>1.1428969857369327</v>
      </c>
      <c r="AX39" s="1">
        <v>16.616043999999999</v>
      </c>
      <c r="AY39" s="1">
        <v>3.0193948000000002</v>
      </c>
      <c r="AZ39" s="1">
        <v>0.18219515999999999</v>
      </c>
      <c r="BA39">
        <f>SUM(AX39:AZ39)</f>
        <v>19.817633959999998</v>
      </c>
      <c r="BB39">
        <f>AY39*100/BA39</f>
        <v>15.235899533185243</v>
      </c>
      <c r="BC39">
        <f>AZ39*100/BA39</f>
        <v>0.91935879110363794</v>
      </c>
    </row>
    <row r="42" spans="1:55" x14ac:dyDescent="0.25">
      <c r="U42" t="s">
        <v>55</v>
      </c>
      <c r="X42" s="5"/>
      <c r="Y42" s="5"/>
      <c r="Z42" s="5"/>
      <c r="AI42" s="6"/>
    </row>
    <row r="43" spans="1:55" x14ac:dyDescent="0.25">
      <c r="W43" t="s">
        <v>5</v>
      </c>
      <c r="X43" s="5">
        <v>167</v>
      </c>
      <c r="Y43" s="5">
        <v>14</v>
      </c>
      <c r="Z43" s="5">
        <v>2.1</v>
      </c>
      <c r="AA43">
        <f>SUM(X43:Z43)</f>
        <v>183.1</v>
      </c>
      <c r="AB43">
        <f>Y43*100/AA43</f>
        <v>7.6460950300382304</v>
      </c>
      <c r="AC43">
        <f>Z43*100/AA43</f>
        <v>1.1469142545057347</v>
      </c>
      <c r="AF43" t="s">
        <v>5</v>
      </c>
      <c r="AG43" s="1">
        <v>21.6</v>
      </c>
      <c r="AH43" s="1">
        <v>2.8</v>
      </c>
      <c r="AI43" s="6">
        <v>0.06</v>
      </c>
      <c r="AJ43">
        <f>SUM(AG43:AI43)</f>
        <v>24.46</v>
      </c>
      <c r="AK43">
        <f>AH43*100/AJ43</f>
        <v>11.447260834014717</v>
      </c>
      <c r="AL43">
        <f>AI43*100/AJ43</f>
        <v>0.24529844644317253</v>
      </c>
      <c r="AN43" t="s">
        <v>42</v>
      </c>
      <c r="AO43" s="1">
        <v>225</v>
      </c>
      <c r="AP43" s="1">
        <v>14</v>
      </c>
      <c r="AQ43" s="1">
        <v>1.1000000000000001</v>
      </c>
      <c r="AR43">
        <f>SUM(AO43:AQ43)</f>
        <v>240.1</v>
      </c>
      <c r="AS43">
        <f>AP43*100/AR43</f>
        <v>5.8309037900874641</v>
      </c>
      <c r="AT43">
        <f>AQ43*100/AR43</f>
        <v>0.45814244064972937</v>
      </c>
      <c r="AX43" s="1">
        <v>3.9</v>
      </c>
      <c r="AY43" s="1">
        <v>0.45</v>
      </c>
      <c r="AZ43" s="1">
        <v>0.01</v>
      </c>
      <c r="BA43">
        <f>SUM(AX43:AZ43)</f>
        <v>4.3599999999999994</v>
      </c>
      <c r="BB43">
        <f>AY43*100/BA43</f>
        <v>10.321100917431194</v>
      </c>
      <c r="BC43">
        <f>AZ43*100/BA43</f>
        <v>0.22935779816513766</v>
      </c>
    </row>
    <row r="44" spans="1:55" x14ac:dyDescent="0.25">
      <c r="W44" t="s">
        <v>6</v>
      </c>
      <c r="X44" s="5">
        <v>37</v>
      </c>
      <c r="Y44" s="5">
        <v>52.7</v>
      </c>
      <c r="Z44" s="5">
        <v>4.9000000000000004</v>
      </c>
      <c r="AA44">
        <f>SUM(X44:Z44)</f>
        <v>94.600000000000009</v>
      </c>
      <c r="AB44">
        <f>Y44*100/AA44</f>
        <v>55.708245243128957</v>
      </c>
      <c r="AC44">
        <f>Z44*100/AA44</f>
        <v>5.1797040169133197</v>
      </c>
      <c r="AF44" t="s">
        <v>6</v>
      </c>
      <c r="AG44" s="1">
        <v>2.1</v>
      </c>
      <c r="AH44" s="1">
        <v>0.65</v>
      </c>
      <c r="AI44" s="6">
        <v>0.14000000000000001</v>
      </c>
      <c r="AJ44">
        <f>SUM(AG44:AI44)</f>
        <v>2.89</v>
      </c>
      <c r="AK44">
        <f>AH44*100/AJ44</f>
        <v>22.491349480968857</v>
      </c>
      <c r="AL44">
        <f>AI44*100/AJ44</f>
        <v>4.8442906574394469</v>
      </c>
      <c r="AO44" s="1">
        <v>35.1</v>
      </c>
      <c r="AP44" s="1">
        <v>44.6</v>
      </c>
      <c r="AQ44" s="1">
        <v>1</v>
      </c>
      <c r="AR44">
        <f>SUM(AO44:AQ44)</f>
        <v>80.7</v>
      </c>
      <c r="AS44">
        <f>AP44*100/AR44</f>
        <v>55.26641883519207</v>
      </c>
      <c r="AT44">
        <f>AQ44*100/AR44</f>
        <v>1.2391573729863692</v>
      </c>
      <c r="AX44" s="1">
        <v>0.78</v>
      </c>
      <c r="AY44" s="1">
        <v>0.6</v>
      </c>
      <c r="AZ44" s="1">
        <v>0.01</v>
      </c>
      <c r="BA44">
        <f>SUM(AX44:AZ44)</f>
        <v>1.39</v>
      </c>
      <c r="BB44">
        <f>AY44*100/BA44</f>
        <v>43.165467625899282</v>
      </c>
      <c r="BC44">
        <f>AZ44*100/BA44</f>
        <v>0.71942446043165476</v>
      </c>
    </row>
    <row r="45" spans="1:55" x14ac:dyDescent="0.25">
      <c r="W45" t="s">
        <v>7</v>
      </c>
      <c r="X45" s="5">
        <v>90.4</v>
      </c>
      <c r="Y45" s="5">
        <v>17.399999999999999</v>
      </c>
      <c r="Z45" s="5">
        <v>2.6</v>
      </c>
      <c r="AA45">
        <f>SUM(X45:Z45)</f>
        <v>110.4</v>
      </c>
      <c r="AB45">
        <f>Y45*100/AA45</f>
        <v>15.760869565217389</v>
      </c>
      <c r="AC45">
        <f>Z45*100/AA45</f>
        <v>2.3550724637681157</v>
      </c>
      <c r="AF45" t="s">
        <v>7</v>
      </c>
      <c r="AG45" s="1">
        <v>7</v>
      </c>
      <c r="AH45" s="1">
        <v>0.9</v>
      </c>
      <c r="AI45" s="6">
        <v>0.08</v>
      </c>
      <c r="AJ45">
        <f>SUM(AG45:AI45)</f>
        <v>7.98</v>
      </c>
      <c r="AK45">
        <f>AH45*100/AJ45</f>
        <v>11.278195488721805</v>
      </c>
      <c r="AL45">
        <f>AI45*100/AJ45</f>
        <v>1.0025062656641603</v>
      </c>
      <c r="AO45" s="1">
        <v>73.3</v>
      </c>
      <c r="AP45" s="1">
        <v>13.7</v>
      </c>
      <c r="AQ45" s="1">
        <v>1</v>
      </c>
      <c r="AR45">
        <f>SUM(AO45:AQ45)</f>
        <v>88</v>
      </c>
      <c r="AS45">
        <f>AP45*100/AR45</f>
        <v>15.568181818181818</v>
      </c>
      <c r="AT45">
        <f>AQ45*100/AR45</f>
        <v>1.1363636363636365</v>
      </c>
      <c r="AX45" s="1">
        <v>0.9</v>
      </c>
      <c r="AY45" s="1">
        <v>0.34</v>
      </c>
      <c r="AZ45" s="1">
        <v>0.01</v>
      </c>
      <c r="BA45">
        <f>SUM(AX45:AZ45)</f>
        <v>1.25</v>
      </c>
      <c r="BB45">
        <f>AY45*100/BA45</f>
        <v>27.2</v>
      </c>
      <c r="BC45">
        <f>AZ45*100/BA45</f>
        <v>0.8</v>
      </c>
    </row>
    <row r="47" spans="1:55" x14ac:dyDescent="0.25">
      <c r="AN47" t="s">
        <v>43</v>
      </c>
      <c r="AO47" s="1">
        <v>276</v>
      </c>
      <c r="AP47" s="1">
        <v>21.4</v>
      </c>
      <c r="AQ47" s="1">
        <v>1.4</v>
      </c>
      <c r="AR47">
        <f>SUM(AO47:AQ47)</f>
        <v>298.79999999999995</v>
      </c>
      <c r="AS47">
        <f>AP47*100/AR47</f>
        <v>7.1619812583668017</v>
      </c>
      <c r="AT47">
        <f>AQ47*100/AR47</f>
        <v>0.46854082998661317</v>
      </c>
      <c r="AX47" s="1">
        <v>1.47</v>
      </c>
      <c r="AY47" s="1">
        <v>0.6</v>
      </c>
      <c r="AZ47" s="1">
        <v>0.01</v>
      </c>
      <c r="BA47">
        <f>SUM(AX47:AZ47)</f>
        <v>2.0799999999999996</v>
      </c>
      <c r="BB47">
        <f>AY47*100/BA47</f>
        <v>28.84615384615385</v>
      </c>
      <c r="BC47">
        <f>AZ47*100/BA47</f>
        <v>0.48076923076923084</v>
      </c>
    </row>
    <row r="48" spans="1:55" x14ac:dyDescent="0.25">
      <c r="AO48" s="1">
        <v>129</v>
      </c>
      <c r="AP48" s="1">
        <v>58.2</v>
      </c>
      <c r="AQ48" s="1">
        <v>1.8</v>
      </c>
      <c r="AR48">
        <f>SUM(AO48:AQ48)</f>
        <v>189</v>
      </c>
      <c r="AS48">
        <f>AP48*100/AR48</f>
        <v>30.793650793650794</v>
      </c>
      <c r="AT48">
        <f>AQ48*100/AR48</f>
        <v>0.95238095238095233</v>
      </c>
      <c r="AX48" s="1">
        <v>0.59</v>
      </c>
      <c r="AY48" s="1">
        <v>0.65</v>
      </c>
      <c r="AZ48" s="1">
        <v>0.02</v>
      </c>
      <c r="BA48">
        <f>SUM(AX48:AZ48)</f>
        <v>1.26</v>
      </c>
      <c r="BB48">
        <f>AY48*100/BA48</f>
        <v>51.587301587301589</v>
      </c>
      <c r="BC48">
        <f>AZ48*100/BA48</f>
        <v>1.5873015873015872</v>
      </c>
    </row>
    <row r="49" spans="20:56" x14ac:dyDescent="0.25">
      <c r="AO49" s="1">
        <v>144.5</v>
      </c>
      <c r="AP49" s="1">
        <v>17.899999999999999</v>
      </c>
      <c r="AQ49" s="1">
        <v>1.2</v>
      </c>
      <c r="AR49">
        <f>SUM(AO49:AQ49)</f>
        <v>163.6</v>
      </c>
      <c r="AS49">
        <f>AP49*100/AR49</f>
        <v>10.941320293398531</v>
      </c>
      <c r="AT49">
        <f>AQ49*100/AR49</f>
        <v>0.73349633251833746</v>
      </c>
      <c r="AX49" s="1">
        <v>1.49</v>
      </c>
      <c r="AY49" s="1">
        <v>0.4</v>
      </c>
      <c r="AZ49" s="1">
        <v>0.02</v>
      </c>
      <c r="BA49">
        <f>SUM(AX49:AZ49)</f>
        <v>1.9100000000000001</v>
      </c>
      <c r="BB49">
        <f>AY49*100/BA49</f>
        <v>20.94240837696335</v>
      </c>
      <c r="BC49">
        <f>AZ49*100/BA49</f>
        <v>1.0471204188481675</v>
      </c>
    </row>
    <row r="53" spans="20:56" x14ac:dyDescent="0.25"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20:56" x14ac:dyDescent="0.25">
      <c r="T54" s="11"/>
      <c r="U54" s="11" t="s">
        <v>57</v>
      </c>
      <c r="V54" s="11"/>
      <c r="W54" s="11"/>
      <c r="X54" s="12"/>
      <c r="Y54" s="12"/>
      <c r="Z54" s="12"/>
      <c r="AA54" s="11"/>
      <c r="AB54" s="11"/>
      <c r="AC54" s="11"/>
      <c r="AD54" s="11"/>
      <c r="AE54" s="11"/>
      <c r="AF54" s="11"/>
      <c r="AG54" s="11"/>
      <c r="AH54" s="11"/>
      <c r="AI54" s="13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20:56" x14ac:dyDescent="0.25">
      <c r="T55" s="11"/>
      <c r="U55" s="11"/>
      <c r="V55" s="11"/>
      <c r="W55" s="11" t="s">
        <v>5</v>
      </c>
      <c r="X55" s="12">
        <v>180.5</v>
      </c>
      <c r="Y55" s="12">
        <v>8.6</v>
      </c>
      <c r="Z55" s="12">
        <v>2.1</v>
      </c>
      <c r="AA55" s="11">
        <f>SUM(X55:Z55)</f>
        <v>191.2</v>
      </c>
      <c r="AB55" s="11">
        <f>Y55*100/AA55</f>
        <v>4.497907949790795</v>
      </c>
      <c r="AC55" s="11">
        <f>Z55*100/AA55</f>
        <v>1.098326359832636</v>
      </c>
      <c r="AD55" s="11"/>
      <c r="AE55" s="11"/>
      <c r="AF55" s="11" t="s">
        <v>5</v>
      </c>
      <c r="AG55" s="14">
        <v>8.4</v>
      </c>
      <c r="AH55" s="14">
        <v>0.38</v>
      </c>
      <c r="AI55" s="13">
        <v>0.04</v>
      </c>
      <c r="AJ55" s="11">
        <f>SUM(AG55:AI55)</f>
        <v>8.82</v>
      </c>
      <c r="AK55" s="11">
        <f>AH55*100/AJ55</f>
        <v>4.308390022675737</v>
      </c>
      <c r="AL55" s="11">
        <f>AI55*100/AJ55</f>
        <v>0.45351473922902491</v>
      </c>
      <c r="AM55" s="11"/>
      <c r="AN55" s="11" t="s">
        <v>42</v>
      </c>
      <c r="AO55" s="14">
        <v>416</v>
      </c>
      <c r="AP55" s="14">
        <v>27.2</v>
      </c>
      <c r="AQ55" s="14">
        <v>1.1000000000000001</v>
      </c>
      <c r="AR55" s="11">
        <f>SUM(AO55:AQ55)</f>
        <v>444.3</v>
      </c>
      <c r="AS55" s="11">
        <f>AP55*100/AR55</f>
        <v>6.1219896466351562</v>
      </c>
      <c r="AT55" s="11">
        <f>AQ55*100/AR55</f>
        <v>0.24758046365068651</v>
      </c>
      <c r="AU55" s="11"/>
      <c r="AV55" s="11"/>
      <c r="AW55" s="11"/>
      <c r="AX55" s="14">
        <v>3.3</v>
      </c>
      <c r="AY55" s="14">
        <v>0.73</v>
      </c>
      <c r="AZ55" s="14">
        <v>0.01</v>
      </c>
      <c r="BA55" s="11">
        <f>SUM(AX55:AZ55)</f>
        <v>4.0399999999999991</v>
      </c>
      <c r="BB55" s="11">
        <f>AY55*100/BA55</f>
        <v>18.069306930693074</v>
      </c>
      <c r="BC55" s="11">
        <f>AZ55*100/BA55</f>
        <v>0.24752475247524758</v>
      </c>
      <c r="BD55" s="11"/>
    </row>
    <row r="56" spans="20:56" x14ac:dyDescent="0.25">
      <c r="T56" s="11"/>
      <c r="U56" s="11"/>
      <c r="V56" s="11"/>
      <c r="W56" s="11" t="s">
        <v>6</v>
      </c>
      <c r="X56" s="12">
        <v>78.3</v>
      </c>
      <c r="Y56" s="12">
        <v>27.8</v>
      </c>
      <c r="Z56" s="12">
        <v>3.4</v>
      </c>
      <c r="AA56" s="11">
        <f>SUM(X56:Z56)</f>
        <v>109.5</v>
      </c>
      <c r="AB56" s="11">
        <f>Y56*100/AA56</f>
        <v>25.388127853881279</v>
      </c>
      <c r="AC56" s="11">
        <f>Z56*100/AA56</f>
        <v>3.1050228310502281</v>
      </c>
      <c r="AD56" s="11"/>
      <c r="AE56" s="11"/>
      <c r="AF56" s="11" t="s">
        <v>6</v>
      </c>
      <c r="AG56" s="14">
        <v>1.85</v>
      </c>
      <c r="AH56" s="14">
        <v>0.5</v>
      </c>
      <c r="AI56" s="13">
        <v>0.11</v>
      </c>
      <c r="AJ56" s="11">
        <f>SUM(AG56:AI56)</f>
        <v>2.46</v>
      </c>
      <c r="AK56" s="11">
        <f>AH56*100/AJ56</f>
        <v>20.325203252032519</v>
      </c>
      <c r="AL56" s="11">
        <f>AI56*100/AJ56</f>
        <v>4.4715447154471546</v>
      </c>
      <c r="AM56" s="11"/>
      <c r="AN56" s="11"/>
      <c r="AO56" s="14">
        <v>70.900000000000006</v>
      </c>
      <c r="AP56" s="14">
        <v>48.8</v>
      </c>
      <c r="AQ56" s="14">
        <v>1.2</v>
      </c>
      <c r="AR56" s="11">
        <f>SUM(AO56:AQ56)</f>
        <v>120.9</v>
      </c>
      <c r="AS56" s="11">
        <f>AP56*100/AR56</f>
        <v>40.363937138130687</v>
      </c>
      <c r="AT56" s="11">
        <f>AQ56*100/AR56</f>
        <v>0.99255583126550861</v>
      </c>
      <c r="AU56" s="11"/>
      <c r="AV56" s="11"/>
      <c r="AW56" s="11"/>
      <c r="AX56" s="14">
        <v>0.99</v>
      </c>
      <c r="AY56" s="14">
        <v>0.64</v>
      </c>
      <c r="AZ56" s="14">
        <v>0.03</v>
      </c>
      <c r="BA56" s="11">
        <f>SUM(AX56:AZ56)</f>
        <v>1.66</v>
      </c>
      <c r="BB56" s="11">
        <f>AY56*100/BA56</f>
        <v>38.554216867469883</v>
      </c>
      <c r="BC56" s="11">
        <f>AZ56*100/BA56</f>
        <v>1.8072289156626506</v>
      </c>
      <c r="BD56" s="11"/>
    </row>
    <row r="57" spans="20:56" x14ac:dyDescent="0.25">
      <c r="T57" s="11"/>
      <c r="U57" s="11"/>
      <c r="V57" s="11"/>
      <c r="W57" s="11" t="s">
        <v>7</v>
      </c>
      <c r="X57" s="12">
        <v>119.5</v>
      </c>
      <c r="Y57" s="12">
        <v>10</v>
      </c>
      <c r="Z57" s="12">
        <v>2</v>
      </c>
      <c r="AA57" s="11">
        <f>SUM(X57:Z57)</f>
        <v>131.5</v>
      </c>
      <c r="AB57" s="11">
        <f>Y57*100/AA57</f>
        <v>7.6045627376425857</v>
      </c>
      <c r="AC57" s="11">
        <f>Z57*100/AA57</f>
        <v>1.520912547528517</v>
      </c>
      <c r="AD57" s="11"/>
      <c r="AE57" s="11"/>
      <c r="AF57" s="11" t="s">
        <v>7</v>
      </c>
      <c r="AG57" s="14">
        <v>1.1000000000000001</v>
      </c>
      <c r="AH57" s="14">
        <v>0.24</v>
      </c>
      <c r="AI57" s="13">
        <v>0.08</v>
      </c>
      <c r="AJ57" s="11">
        <f>SUM(AG57:AI57)</f>
        <v>1.4200000000000002</v>
      </c>
      <c r="AK57" s="11">
        <f>AH57*100/AJ57</f>
        <v>16.901408450704224</v>
      </c>
      <c r="AL57" s="11">
        <f>AI57*100/AJ57</f>
        <v>5.6338028169014081</v>
      </c>
      <c r="AM57" s="11"/>
      <c r="AN57" s="11"/>
      <c r="AO57" s="14">
        <v>111.9</v>
      </c>
      <c r="AP57" s="14">
        <v>14.05</v>
      </c>
      <c r="AQ57" s="14">
        <v>0.88</v>
      </c>
      <c r="AR57" s="11">
        <f>SUM(AO57:AQ57)</f>
        <v>126.83</v>
      </c>
      <c r="AS57" s="11">
        <f>AP57*100/AR57</f>
        <v>11.077820704880549</v>
      </c>
      <c r="AT57" s="11">
        <f>AQ57*100/AR57</f>
        <v>0.69384215091066781</v>
      </c>
      <c r="AU57" s="11"/>
      <c r="AV57" s="11"/>
      <c r="AW57" s="11"/>
      <c r="AX57" s="14">
        <v>0.83</v>
      </c>
      <c r="AY57" s="14">
        <v>0.46</v>
      </c>
      <c r="AZ57" s="14">
        <v>0.01</v>
      </c>
      <c r="BA57" s="11">
        <f>SUM(AX57:AZ57)</f>
        <v>1.3</v>
      </c>
      <c r="BB57" s="11">
        <f>AY57*100/BA57</f>
        <v>35.384615384615387</v>
      </c>
      <c r="BC57" s="11">
        <f>AZ57*100/BA57</f>
        <v>0.76923076923076916</v>
      </c>
      <c r="BD57" s="11"/>
    </row>
    <row r="58" spans="20:56" x14ac:dyDescent="0.25"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20:56" x14ac:dyDescent="0.25"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 t="s">
        <v>43</v>
      </c>
      <c r="AO59" s="14">
        <v>401</v>
      </c>
      <c r="AP59" s="14">
        <v>24.4</v>
      </c>
      <c r="AQ59" s="14">
        <v>0.98</v>
      </c>
      <c r="AR59" s="11">
        <f>SUM(AO59:AQ59)</f>
        <v>426.38</v>
      </c>
      <c r="AS59" s="11">
        <f>AP59*100/AR59</f>
        <v>5.7225948684272243</v>
      </c>
      <c r="AT59" s="11">
        <f>AQ59*100/AR59</f>
        <v>0.22984192504338852</v>
      </c>
      <c r="AU59" s="11"/>
      <c r="AV59" s="11"/>
      <c r="AW59" s="11"/>
      <c r="AX59" s="14">
        <v>0.92</v>
      </c>
      <c r="AY59" s="14">
        <v>0.45</v>
      </c>
      <c r="AZ59" s="14">
        <v>0.02</v>
      </c>
      <c r="BA59" s="11">
        <f>SUM(AX59:AZ59)</f>
        <v>1.3900000000000001</v>
      </c>
      <c r="BB59" s="11">
        <f>AY59*100/BA59</f>
        <v>32.374100719424455</v>
      </c>
      <c r="BC59" s="11">
        <f>AZ59*100/BA59</f>
        <v>1.4388489208633093</v>
      </c>
      <c r="BD59" s="11"/>
    </row>
    <row r="60" spans="20:56" x14ac:dyDescent="0.25"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4">
        <v>93.9</v>
      </c>
      <c r="AP60" s="14">
        <v>55.3</v>
      </c>
      <c r="AQ60" s="14">
        <v>1.3</v>
      </c>
      <c r="AR60" s="11">
        <f>SUM(AO60:AQ60)</f>
        <v>150.5</v>
      </c>
      <c r="AS60" s="11">
        <f>AP60*100/AR60</f>
        <v>36.744186046511629</v>
      </c>
      <c r="AT60" s="11">
        <f>AQ60*100/AR60</f>
        <v>0.86378737541528239</v>
      </c>
      <c r="AU60" s="11"/>
      <c r="AV60" s="11"/>
      <c r="AW60" s="11"/>
      <c r="AX60" s="14">
        <v>0.61</v>
      </c>
      <c r="AY60" s="14">
        <v>0.57999999999999996</v>
      </c>
      <c r="AZ60" s="14">
        <v>0.04</v>
      </c>
      <c r="BA60" s="11">
        <f>SUM(AX60:AZ60)</f>
        <v>1.23</v>
      </c>
      <c r="BB60" s="11">
        <f>AY60*100/BA60</f>
        <v>47.154471544715442</v>
      </c>
      <c r="BC60" s="11">
        <f>AZ60*100/BA60</f>
        <v>3.2520325203252032</v>
      </c>
      <c r="BD60" s="11"/>
    </row>
    <row r="61" spans="20:56" x14ac:dyDescent="0.25"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4">
        <v>116.8</v>
      </c>
      <c r="AP61" s="14">
        <v>22.5</v>
      </c>
      <c r="AQ61" s="14">
        <v>1.1499999999999999</v>
      </c>
      <c r="AR61" s="11">
        <f>SUM(AO61:AQ61)</f>
        <v>140.45000000000002</v>
      </c>
      <c r="AS61" s="11">
        <f>AP61*100/AR61</f>
        <v>16.019935920256316</v>
      </c>
      <c r="AT61" s="11">
        <f>AQ61*100/AR61</f>
        <v>0.81879672481310051</v>
      </c>
      <c r="AU61" s="11"/>
      <c r="AV61" s="11"/>
      <c r="AW61" s="11"/>
      <c r="AX61" s="14">
        <v>0.63</v>
      </c>
      <c r="AY61" s="14">
        <v>0.3</v>
      </c>
      <c r="AZ61" s="14">
        <v>0.01</v>
      </c>
      <c r="BA61" s="11">
        <f>SUM(AX61:AZ61)</f>
        <v>0.94</v>
      </c>
      <c r="BB61" s="11">
        <f>AY61*100/BA61</f>
        <v>31.914893617021278</v>
      </c>
      <c r="BC61" s="11">
        <f>AZ61*100/BA61</f>
        <v>1.0638297872340425</v>
      </c>
      <c r="BD61" s="11"/>
    </row>
    <row r="62" spans="20:56" x14ac:dyDescent="0.25"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20:56" x14ac:dyDescent="0.25"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20:56" x14ac:dyDescent="0.25">
      <c r="U64" t="s">
        <v>56</v>
      </c>
      <c r="X64" s="5"/>
      <c r="Y64" s="5"/>
      <c r="Z64" s="5"/>
      <c r="AI64" s="6"/>
    </row>
    <row r="65" spans="21:55" x14ac:dyDescent="0.25">
      <c r="W65" t="s">
        <v>5</v>
      </c>
      <c r="X65" s="5">
        <v>634</v>
      </c>
      <c r="Y65" s="5">
        <v>120.3</v>
      </c>
      <c r="Z65" s="5">
        <v>11.3</v>
      </c>
      <c r="AA65">
        <f>SUM(X65:Z65)</f>
        <v>765.59999999999991</v>
      </c>
      <c r="AB65">
        <f>Y65*100/AA65</f>
        <v>15.713166144200629</v>
      </c>
      <c r="AC65">
        <f>Z65*100/AA65</f>
        <v>1.475966562173459</v>
      </c>
      <c r="AF65" t="s">
        <v>5</v>
      </c>
      <c r="AG65" s="1">
        <v>1.43</v>
      </c>
      <c r="AH65" s="1">
        <v>1</v>
      </c>
      <c r="AI65" s="6">
        <v>0.18</v>
      </c>
      <c r="AJ65">
        <f>SUM(AG65:AI65)</f>
        <v>2.61</v>
      </c>
      <c r="AK65">
        <f>AH65*100/AJ65</f>
        <v>38.314176245210732</v>
      </c>
      <c r="AL65">
        <f>AI65*100/AJ65</f>
        <v>6.8965517241379315</v>
      </c>
      <c r="AN65" t="s">
        <v>42</v>
      </c>
      <c r="AO65" s="1">
        <v>135</v>
      </c>
      <c r="AP65" s="1">
        <v>43</v>
      </c>
      <c r="AQ65" s="1">
        <v>4.4000000000000004</v>
      </c>
      <c r="AR65">
        <f>SUM(AO65:AQ65)</f>
        <v>182.4</v>
      </c>
      <c r="AS65">
        <f>AP65*100/AR65</f>
        <v>23.57456140350877</v>
      </c>
      <c r="AT65">
        <f>AQ65*100/AR65</f>
        <v>2.4122807017543861</v>
      </c>
      <c r="AX65" s="1">
        <v>0.69</v>
      </c>
      <c r="AY65" s="1">
        <v>0.51</v>
      </c>
      <c r="AZ65" s="1">
        <v>0.15</v>
      </c>
      <c r="BA65">
        <f>SUM(AX65:AZ65)</f>
        <v>1.3499999999999999</v>
      </c>
      <c r="BB65">
        <f>AY65*100/BA65</f>
        <v>37.777777777777779</v>
      </c>
      <c r="BC65">
        <f>AZ65*100/BA65</f>
        <v>11.111111111111112</v>
      </c>
    </row>
    <row r="66" spans="21:55" x14ac:dyDescent="0.25">
      <c r="W66" t="s">
        <v>6</v>
      </c>
      <c r="X66" s="5">
        <v>132.80000000000001</v>
      </c>
      <c r="Y66" s="5">
        <v>165.6</v>
      </c>
      <c r="Z66" s="5">
        <v>55.9</v>
      </c>
      <c r="AA66">
        <f>SUM(X66:Z66)</f>
        <v>354.29999999999995</v>
      </c>
      <c r="AB66">
        <f>Y66*100/AA66</f>
        <v>46.740050804403054</v>
      </c>
      <c r="AC66">
        <f>Z66*100/AA66</f>
        <v>15.777589613322046</v>
      </c>
      <c r="AF66" t="s">
        <v>6</v>
      </c>
      <c r="AG66" s="1">
        <v>0.94</v>
      </c>
      <c r="AH66" s="1">
        <v>0.84</v>
      </c>
      <c r="AI66" s="6">
        <v>0.25</v>
      </c>
      <c r="AJ66">
        <f>SUM(AG66:AI66)</f>
        <v>2.0299999999999998</v>
      </c>
      <c r="AK66">
        <f>AH66*100/AJ66</f>
        <v>41.379310344827587</v>
      </c>
      <c r="AL66">
        <f>AI66*100/AJ66</f>
        <v>12.315270935960593</v>
      </c>
      <c r="AO66" s="1">
        <v>83</v>
      </c>
      <c r="AP66" s="1">
        <v>38.700000000000003</v>
      </c>
      <c r="AQ66" s="1">
        <v>7</v>
      </c>
      <c r="AR66">
        <f>SUM(AO66:AQ66)</f>
        <v>128.69999999999999</v>
      </c>
      <c r="AS66">
        <f>AP66*100/AR66</f>
        <v>30.069930069930077</v>
      </c>
      <c r="AT66">
        <f>AQ66*100/AR66</f>
        <v>5.4390054390054399</v>
      </c>
      <c r="AX66" s="1">
        <v>0.47</v>
      </c>
      <c r="AY66" s="1">
        <v>0.56999999999999995</v>
      </c>
      <c r="AZ66" s="1">
        <v>0.14000000000000001</v>
      </c>
      <c r="BA66">
        <f>SUM(AX66:AZ66)</f>
        <v>1.1800000000000002</v>
      </c>
      <c r="BB66">
        <f>AY66*100/BA66</f>
        <v>48.305084745762699</v>
      </c>
      <c r="BC66">
        <f>AZ66*100/BA66</f>
        <v>11.864406779661017</v>
      </c>
    </row>
    <row r="67" spans="21:55" x14ac:dyDescent="0.25">
      <c r="W67" t="s">
        <v>7</v>
      </c>
      <c r="X67" s="5">
        <v>466.2</v>
      </c>
      <c r="Y67" s="5">
        <v>107.8</v>
      </c>
      <c r="Z67" s="5">
        <v>21.1</v>
      </c>
      <c r="AA67">
        <f>SUM(X67:Z67)</f>
        <v>595.1</v>
      </c>
      <c r="AB67">
        <f>Y67*100/AA67</f>
        <v>18.11460258780037</v>
      </c>
      <c r="AC67">
        <f>Z67*100/AA67</f>
        <v>3.5456225844395899</v>
      </c>
      <c r="AF67" t="s">
        <v>7</v>
      </c>
      <c r="AG67" s="1">
        <v>1.2</v>
      </c>
      <c r="AH67" s="1">
        <v>0.73</v>
      </c>
      <c r="AI67" s="6">
        <v>0.26</v>
      </c>
      <c r="AJ67">
        <f>SUM(AG67:AI67)</f>
        <v>2.19</v>
      </c>
      <c r="AK67">
        <f>AH67*100/AJ67</f>
        <v>33.333333333333336</v>
      </c>
      <c r="AL67">
        <f>AI67*100/AJ67</f>
        <v>11.872146118721462</v>
      </c>
      <c r="AO67" s="1">
        <v>131.6</v>
      </c>
      <c r="AP67" s="1">
        <v>34.700000000000003</v>
      </c>
      <c r="AQ67" s="1">
        <v>6.6</v>
      </c>
      <c r="AR67">
        <f>SUM(AO67:AQ67)</f>
        <v>172.9</v>
      </c>
      <c r="AS67">
        <f>AP67*100/AR67</f>
        <v>20.069404279930598</v>
      </c>
      <c r="AT67">
        <f>AQ67*100/AR67</f>
        <v>3.8172353961827645</v>
      </c>
      <c r="AX67" s="1">
        <v>0.46</v>
      </c>
      <c r="AY67" s="1">
        <v>0.38</v>
      </c>
      <c r="AZ67" s="1">
        <v>0.09</v>
      </c>
      <c r="BA67">
        <f>SUM(AX67:AZ67)</f>
        <v>0.93</v>
      </c>
      <c r="BB67">
        <f>AY67*100/BA67</f>
        <v>40.86021505376344</v>
      </c>
      <c r="BC67">
        <f>AZ67*100/BA67</f>
        <v>9.67741935483871</v>
      </c>
    </row>
    <row r="69" spans="21:55" x14ac:dyDescent="0.25">
      <c r="AN69" t="s">
        <v>43</v>
      </c>
      <c r="AO69" s="1">
        <v>384</v>
      </c>
      <c r="AP69" s="1">
        <v>114</v>
      </c>
      <c r="AQ69" s="1">
        <v>2</v>
      </c>
      <c r="AR69">
        <f>SUM(AO69:AQ69)</f>
        <v>500</v>
      </c>
      <c r="AS69">
        <f>AP69*100/AR69</f>
        <v>22.8</v>
      </c>
      <c r="AT69">
        <f>AQ69*100/AR69</f>
        <v>0.4</v>
      </c>
      <c r="AX69" s="1">
        <v>0.91</v>
      </c>
      <c r="AY69" s="1">
        <v>0.56000000000000005</v>
      </c>
      <c r="AZ69" s="1">
        <v>0.03</v>
      </c>
      <c r="BA69">
        <f>SUM(AX69:AZ69)</f>
        <v>1.5000000000000002</v>
      </c>
      <c r="BB69">
        <f>AY69*100/BA69</f>
        <v>37.333333333333336</v>
      </c>
      <c r="BC69">
        <f>AZ69*100/BA69</f>
        <v>1.9999999999999998</v>
      </c>
    </row>
    <row r="70" spans="21:55" x14ac:dyDescent="0.25">
      <c r="AO70" s="1">
        <v>180.9</v>
      </c>
      <c r="AP70" s="1">
        <v>85</v>
      </c>
      <c r="AQ70" s="1">
        <v>5.4</v>
      </c>
      <c r="AR70">
        <f>SUM(AO70:AQ70)</f>
        <v>271.29999999999995</v>
      </c>
      <c r="AS70">
        <f>AP70*100/AR70</f>
        <v>31.330630298562482</v>
      </c>
      <c r="AT70">
        <f>AQ70*100/AR70</f>
        <v>1.9904165130851459</v>
      </c>
      <c r="AX70" s="1">
        <v>1.1000000000000001</v>
      </c>
      <c r="AY70" s="1">
        <v>1.04</v>
      </c>
      <c r="AZ70" s="1">
        <v>0.08</v>
      </c>
      <c r="BA70">
        <f>SUM(AX70:AZ70)</f>
        <v>2.2200000000000002</v>
      </c>
      <c r="BB70">
        <f>AY70*100/BA70</f>
        <v>46.846846846846844</v>
      </c>
      <c r="BC70">
        <f>AZ70*100/BA70</f>
        <v>3.6036036036036032</v>
      </c>
    </row>
    <row r="71" spans="21:55" x14ac:dyDescent="0.25">
      <c r="AO71" s="1">
        <v>91.1</v>
      </c>
      <c r="AP71" s="1">
        <v>41.1</v>
      </c>
      <c r="AQ71" s="1">
        <v>3</v>
      </c>
      <c r="AR71">
        <f>SUM(AO71:AQ71)</f>
        <v>135.19999999999999</v>
      </c>
      <c r="AS71">
        <f>AP71*100/AR71</f>
        <v>30.399408284023671</v>
      </c>
      <c r="AT71">
        <f>AQ71*100/AR71</f>
        <v>2.2189349112426036</v>
      </c>
      <c r="AX71" s="1">
        <v>1.34</v>
      </c>
      <c r="AY71" s="1">
        <v>0.59</v>
      </c>
      <c r="AZ71" s="1">
        <v>0.03</v>
      </c>
      <c r="BA71">
        <f>SUM(AX71:AZ71)</f>
        <v>1.9600000000000002</v>
      </c>
      <c r="BB71">
        <f>AY71*100/BA71</f>
        <v>30.102040816326529</v>
      </c>
      <c r="BC71">
        <f>AZ71*100/BA71</f>
        <v>1.5306122448979591</v>
      </c>
    </row>
    <row r="75" spans="21:55" x14ac:dyDescent="0.25">
      <c r="U75" t="s">
        <v>58</v>
      </c>
      <c r="X75" s="5"/>
      <c r="Y75" s="5"/>
      <c r="Z75" s="5"/>
      <c r="AI75" s="6"/>
    </row>
    <row r="76" spans="21:55" x14ac:dyDescent="0.25">
      <c r="W76" t="s">
        <v>5</v>
      </c>
      <c r="X76" s="5">
        <v>289.60000000000002</v>
      </c>
      <c r="Y76" s="5">
        <v>33.200000000000003</v>
      </c>
      <c r="Z76" s="5">
        <v>6.3</v>
      </c>
      <c r="AA76">
        <f>SUM(X76:Z76)</f>
        <v>329.1</v>
      </c>
      <c r="AB76">
        <f>Y76*100/AA76</f>
        <v>10.088119112731693</v>
      </c>
      <c r="AC76">
        <f>Z76*100/AA76</f>
        <v>1.9143117593436645</v>
      </c>
      <c r="AF76" t="s">
        <v>5</v>
      </c>
      <c r="AG76" s="1">
        <v>8.5</v>
      </c>
      <c r="AH76" s="1">
        <v>1.8</v>
      </c>
      <c r="AI76" s="6">
        <v>0.32</v>
      </c>
      <c r="AJ76">
        <f>SUM(AG76:AI76)</f>
        <v>10.620000000000001</v>
      </c>
      <c r="AK76">
        <f>AH76*100/AJ76</f>
        <v>16.949152542372879</v>
      </c>
      <c r="AL76">
        <f>AI76*100/AJ76</f>
        <v>3.0131826741996233</v>
      </c>
      <c r="AN76" t="s">
        <v>42</v>
      </c>
      <c r="AO76" s="1">
        <v>315.5</v>
      </c>
      <c r="AP76" s="1">
        <v>28.3</v>
      </c>
      <c r="AQ76" s="1">
        <v>5.9</v>
      </c>
      <c r="AR76">
        <f>SUM(AO76:AQ76)</f>
        <v>349.7</v>
      </c>
      <c r="AS76">
        <f>AP76*100/AR76</f>
        <v>8.0926508435802127</v>
      </c>
      <c r="AT76">
        <f>AQ76*100/AR76</f>
        <v>1.6871604232199029</v>
      </c>
      <c r="AX76" s="1">
        <v>10.3</v>
      </c>
      <c r="AY76" s="1">
        <v>1.8</v>
      </c>
      <c r="AZ76" s="1">
        <v>0.12</v>
      </c>
      <c r="BA76">
        <f>SUM(AX76:AZ76)</f>
        <v>12.22</v>
      </c>
      <c r="BB76">
        <f>AY76*100/BA76</f>
        <v>14.729950900163665</v>
      </c>
      <c r="BC76">
        <f>AZ76*100/BA76</f>
        <v>0.98199672667757765</v>
      </c>
    </row>
    <row r="77" spans="21:55" x14ac:dyDescent="0.25">
      <c r="W77" t="s">
        <v>6</v>
      </c>
      <c r="X77" s="5">
        <v>86.4</v>
      </c>
      <c r="Y77" s="5">
        <v>79.599999999999994</v>
      </c>
      <c r="Z77" s="5">
        <v>8.5</v>
      </c>
      <c r="AA77">
        <f>SUM(X77:Z77)</f>
        <v>174.5</v>
      </c>
      <c r="AB77">
        <f>Y77*100/AA77</f>
        <v>45.616045845272204</v>
      </c>
      <c r="AC77">
        <f>Z77*100/AA77</f>
        <v>4.8710601719197708</v>
      </c>
      <c r="AF77" t="s">
        <v>6</v>
      </c>
      <c r="AG77" s="1">
        <v>5.6</v>
      </c>
      <c r="AH77" s="1">
        <v>4.2</v>
      </c>
      <c r="AI77" s="6">
        <v>0.9</v>
      </c>
      <c r="AJ77">
        <f>SUM(AG77:AI77)</f>
        <v>10.700000000000001</v>
      </c>
      <c r="AK77">
        <f>AH77*100/AJ77</f>
        <v>39.252336448598129</v>
      </c>
      <c r="AL77">
        <f>AI77*100/AJ77</f>
        <v>8.4112149532710276</v>
      </c>
      <c r="AO77" s="1">
        <v>105.6</v>
      </c>
      <c r="AP77" s="1">
        <v>69.8</v>
      </c>
      <c r="AQ77" s="1">
        <v>8</v>
      </c>
      <c r="AR77">
        <f>SUM(AO77:AQ77)</f>
        <v>183.39999999999998</v>
      </c>
      <c r="AS77">
        <f>AP77*100/AR77</f>
        <v>38.05888767720829</v>
      </c>
      <c r="AT77">
        <f>AQ77*100/AR77</f>
        <v>4.3620501635768818</v>
      </c>
      <c r="AX77" s="1">
        <v>6.8</v>
      </c>
      <c r="AY77" s="1">
        <v>4.3</v>
      </c>
      <c r="AZ77" s="1">
        <v>1.1000000000000001</v>
      </c>
      <c r="BA77">
        <f>SUM(AX77:AZ77)</f>
        <v>12.2</v>
      </c>
      <c r="BB77">
        <f>AY77*100/BA77</f>
        <v>35.245901639344261</v>
      </c>
      <c r="BC77">
        <f>AZ77*100/BA77</f>
        <v>9.0163934426229524</v>
      </c>
    </row>
    <row r="78" spans="21:55" x14ac:dyDescent="0.25">
      <c r="W78" t="s">
        <v>7</v>
      </c>
      <c r="X78" s="5">
        <v>231.8</v>
      </c>
      <c r="Y78" s="5">
        <v>54.1</v>
      </c>
      <c r="Z78" s="5">
        <v>3</v>
      </c>
      <c r="AA78">
        <f>SUM(X78:Z78)</f>
        <v>288.90000000000003</v>
      </c>
      <c r="AB78">
        <f>Y78*100/AA78</f>
        <v>18.726202838352368</v>
      </c>
      <c r="AC78">
        <f>Z78*100/AA78</f>
        <v>1.0384215991692627</v>
      </c>
      <c r="AF78" t="s">
        <v>7</v>
      </c>
      <c r="AG78" s="1">
        <v>8.1999999999999993</v>
      </c>
      <c r="AH78" s="1">
        <v>2.2999999999999998</v>
      </c>
      <c r="AI78" s="6">
        <v>0.1</v>
      </c>
      <c r="AJ78">
        <f>SUM(AG78:AI78)</f>
        <v>10.6</v>
      </c>
      <c r="AK78">
        <f>AH78*100/AJ78</f>
        <v>21.698113207547166</v>
      </c>
      <c r="AL78">
        <f>AI78*100/AJ78</f>
        <v>0.94339622641509435</v>
      </c>
      <c r="AO78" s="1">
        <v>310</v>
      </c>
      <c r="AP78" s="1">
        <v>32.5</v>
      </c>
      <c r="AQ78" s="1">
        <v>6.2</v>
      </c>
      <c r="AR78">
        <f>SUM(AO78:AQ78)</f>
        <v>348.7</v>
      </c>
      <c r="AS78">
        <f>AP78*100/AR78</f>
        <v>9.3203326641812456</v>
      </c>
      <c r="AT78">
        <f>AQ78*100/AR78</f>
        <v>1.7780326928591914</v>
      </c>
      <c r="AX78" s="1">
        <v>11.9</v>
      </c>
      <c r="AY78" s="1">
        <v>1.1000000000000001</v>
      </c>
      <c r="AZ78" s="1">
        <v>0.23</v>
      </c>
      <c r="BA78">
        <f>SUM(AX78:AZ78)</f>
        <v>13.23</v>
      </c>
      <c r="BB78">
        <f>AY78*100/BA78</f>
        <v>8.314436885865458</v>
      </c>
      <c r="BC78">
        <f>AZ78*100/BA78</f>
        <v>1.7384731670445956</v>
      </c>
    </row>
    <row r="80" spans="21:55" x14ac:dyDescent="0.25">
      <c r="AN80" t="s">
        <v>43</v>
      </c>
      <c r="AO80" s="1">
        <v>354.9</v>
      </c>
      <c r="AP80" s="1">
        <v>26.3</v>
      </c>
      <c r="AQ80" s="1">
        <v>5</v>
      </c>
      <c r="AR80">
        <f>SUM(AO80:AQ80)</f>
        <v>386.2</v>
      </c>
      <c r="AS80">
        <f>AP80*100/AR80</f>
        <v>6.8099430346970484</v>
      </c>
      <c r="AT80">
        <f>AQ80*100/AR80</f>
        <v>1.294665976178146</v>
      </c>
      <c r="AX80" s="1">
        <v>14.3</v>
      </c>
      <c r="AY80" s="1">
        <v>1.2</v>
      </c>
      <c r="AZ80" s="1">
        <v>0.11</v>
      </c>
      <c r="BA80">
        <f>SUM(AX80:AZ80)</f>
        <v>15.61</v>
      </c>
      <c r="BB80">
        <f>AY80*100/BA80</f>
        <v>7.6873798846893022</v>
      </c>
      <c r="BC80">
        <f>AZ80*100/BA80</f>
        <v>0.70467648942985273</v>
      </c>
    </row>
    <row r="81" spans="1:55" x14ac:dyDescent="0.25">
      <c r="AO81" s="1">
        <v>213.5</v>
      </c>
      <c r="AP81" s="1">
        <v>56.4</v>
      </c>
      <c r="AQ81" s="1">
        <v>5.0999999999999996</v>
      </c>
      <c r="AR81">
        <f>SUM(AO81:AQ81)</f>
        <v>275</v>
      </c>
      <c r="AS81">
        <f>AP81*100/AR81</f>
        <v>20.509090909090908</v>
      </c>
      <c r="AT81">
        <f>AQ81*100/AR81</f>
        <v>1.8545454545454543</v>
      </c>
      <c r="AX81" s="1">
        <v>10.9</v>
      </c>
      <c r="AY81" s="1">
        <v>3.2</v>
      </c>
      <c r="AZ81" s="1">
        <v>0.28999999999999998</v>
      </c>
      <c r="BA81">
        <f>SUM(AX81:AZ81)</f>
        <v>14.39</v>
      </c>
      <c r="BB81">
        <f>AY81*100/BA81</f>
        <v>22.237665045170257</v>
      </c>
      <c r="BC81">
        <f>AZ81*100/BA81</f>
        <v>2.0152883947185543</v>
      </c>
    </row>
    <row r="82" spans="1:55" x14ac:dyDescent="0.25">
      <c r="AO82" s="1">
        <v>303.39999999999998</v>
      </c>
      <c r="AP82" s="1">
        <v>21.7</v>
      </c>
      <c r="AQ82" s="1">
        <v>4.8</v>
      </c>
      <c r="AR82">
        <f>SUM(AO82:AQ82)</f>
        <v>329.9</v>
      </c>
      <c r="AS82">
        <f>AP82*100/AR82</f>
        <v>6.5777508335859354</v>
      </c>
      <c r="AT82">
        <f>AQ82*100/AR82</f>
        <v>1.4549863595028798</v>
      </c>
      <c r="AX82" s="1">
        <v>16.100000000000001</v>
      </c>
      <c r="AY82" s="1">
        <v>1.7</v>
      </c>
      <c r="AZ82" s="1">
        <v>0.36</v>
      </c>
      <c r="BA82">
        <f>SUM(AX82:AZ82)</f>
        <v>18.16</v>
      </c>
      <c r="BB82">
        <f>AY82*100/BA82</f>
        <v>9.361233480176212</v>
      </c>
      <c r="BC82">
        <f>AZ82*100/BA82</f>
        <v>1.9823788546255507</v>
      </c>
    </row>
    <row r="83" spans="1:55" x14ac:dyDescent="0.25">
      <c r="AO83" s="1"/>
      <c r="AP83" s="1"/>
      <c r="AQ83" s="1"/>
      <c r="AX83" s="1"/>
      <c r="AY83" s="1"/>
      <c r="AZ83" s="1"/>
    </row>
    <row r="84" spans="1:55" x14ac:dyDescent="0.25">
      <c r="AO84" s="1"/>
      <c r="AP84" s="1"/>
      <c r="AQ84" s="1"/>
      <c r="AX84" s="1"/>
      <c r="AY84" s="1"/>
      <c r="AZ84" s="1"/>
    </row>
    <row r="85" spans="1:55" x14ac:dyDescent="0.25">
      <c r="AO85" s="1"/>
      <c r="AP85" s="1"/>
      <c r="AQ85" s="1"/>
      <c r="AX85" s="1"/>
      <c r="AY85" s="1"/>
      <c r="AZ85" s="1"/>
    </row>
    <row r="86" spans="1:55" x14ac:dyDescent="0.25">
      <c r="U86" t="s">
        <v>59</v>
      </c>
    </row>
    <row r="87" spans="1:55" x14ac:dyDescent="0.25">
      <c r="W87" t="s">
        <v>5</v>
      </c>
      <c r="X87" s="1">
        <v>218</v>
      </c>
      <c r="Y87" s="1">
        <v>19.600000000000001</v>
      </c>
      <c r="Z87" s="1">
        <v>2.2999999999999998</v>
      </c>
      <c r="AA87">
        <f>SUM(X87:Z87)</f>
        <v>239.9</v>
      </c>
      <c r="AB87">
        <f>Y87*100/AA87</f>
        <v>8.1700708628595251</v>
      </c>
      <c r="AC87">
        <f>Z87*100/AA87</f>
        <v>0.95873280533555638</v>
      </c>
      <c r="AF87" t="s">
        <v>5</v>
      </c>
      <c r="AG87" s="1">
        <v>10.199999999999999</v>
      </c>
      <c r="AH87" s="1">
        <v>2.5</v>
      </c>
      <c r="AI87" s="1">
        <v>0.47</v>
      </c>
      <c r="AJ87">
        <f>SUM(AG87:AI87)</f>
        <v>13.17</v>
      </c>
      <c r="AK87">
        <f>AH87*100/AJ87</f>
        <v>18.982536066818525</v>
      </c>
      <c r="AL87">
        <f>AI87*100/AJ87</f>
        <v>3.5687167805618829</v>
      </c>
      <c r="AN87" t="s">
        <v>42</v>
      </c>
      <c r="AO87" s="1">
        <v>254.9</v>
      </c>
      <c r="AP87" s="1">
        <v>16.100000000000001</v>
      </c>
      <c r="AQ87" s="1">
        <v>1.7</v>
      </c>
      <c r="AR87">
        <f>SUM(AO87:AQ87)</f>
        <v>272.7</v>
      </c>
      <c r="AS87">
        <f>AP87*100/AR87</f>
        <v>5.903923725705905</v>
      </c>
      <c r="AT87">
        <f>AQ87*100/AR87</f>
        <v>0.62339567290062348</v>
      </c>
      <c r="AW87" t="s">
        <v>5</v>
      </c>
      <c r="AX87" s="1">
        <v>14.2</v>
      </c>
      <c r="AY87" s="1">
        <v>2.6</v>
      </c>
      <c r="AZ87" s="1">
        <v>0.54</v>
      </c>
      <c r="BA87">
        <f>SUM(AX87:AZ87)</f>
        <v>17.34</v>
      </c>
      <c r="BB87">
        <f>AY87*100/BA87</f>
        <v>14.994232987312571</v>
      </c>
      <c r="BC87">
        <f>AZ87*100/BA87</f>
        <v>3.1141868512110729</v>
      </c>
    </row>
    <row r="88" spans="1:55" x14ac:dyDescent="0.25">
      <c r="W88" t="s">
        <v>6</v>
      </c>
      <c r="X88" s="1">
        <v>125.8</v>
      </c>
      <c r="Y88" s="1">
        <v>43.2</v>
      </c>
      <c r="Z88" s="1">
        <v>4.3</v>
      </c>
      <c r="AA88">
        <f>SUM(X88:Z88)</f>
        <v>173.3</v>
      </c>
      <c r="AB88">
        <f>Y88*100/AA88</f>
        <v>24.927870744373916</v>
      </c>
      <c r="AC88">
        <f>Z88*100/AA88</f>
        <v>2.4812463935372184</v>
      </c>
      <c r="AF88" t="s">
        <v>6</v>
      </c>
      <c r="AG88" s="1">
        <v>8.1999999999999993</v>
      </c>
      <c r="AH88" s="1">
        <v>6.8</v>
      </c>
      <c r="AI88" s="1">
        <v>1.4</v>
      </c>
      <c r="AJ88">
        <f>SUM(AG88:AI88)</f>
        <v>16.399999999999999</v>
      </c>
      <c r="AK88">
        <f>AH88*100/AJ88</f>
        <v>41.463414634146346</v>
      </c>
      <c r="AL88">
        <f>AI88*100/AJ88</f>
        <v>8.536585365853659</v>
      </c>
      <c r="AO88" s="1">
        <v>147.19999999999999</v>
      </c>
      <c r="AP88" s="1">
        <v>21</v>
      </c>
      <c r="AQ88" s="1">
        <v>2.9</v>
      </c>
      <c r="AR88">
        <f>SUM(AO88:AQ88)</f>
        <v>171.1</v>
      </c>
      <c r="AS88">
        <f>AP88*100/AR88</f>
        <v>12.273524254821742</v>
      </c>
      <c r="AT88">
        <f>AQ88*100/AR88</f>
        <v>1.6949152542372883</v>
      </c>
      <c r="AW88" t="s">
        <v>6</v>
      </c>
      <c r="AX88" s="1">
        <v>10.8</v>
      </c>
      <c r="AY88" s="1">
        <v>4</v>
      </c>
      <c r="AZ88" s="1">
        <v>1.2</v>
      </c>
      <c r="BA88">
        <f>SUM(AX88:AZ88)</f>
        <v>16</v>
      </c>
      <c r="BB88">
        <f>AY88*100/BA88</f>
        <v>25</v>
      </c>
      <c r="BC88">
        <f>AZ88*100/BA88</f>
        <v>7.5</v>
      </c>
    </row>
    <row r="89" spans="1:55" x14ac:dyDescent="0.25">
      <c r="W89" t="s">
        <v>7</v>
      </c>
      <c r="X89" s="1">
        <v>220.9</v>
      </c>
      <c r="Y89" s="1">
        <v>18.5</v>
      </c>
      <c r="Z89" s="1">
        <v>1.9</v>
      </c>
      <c r="AA89">
        <f>SUM(X89:Z89)</f>
        <v>241.3</v>
      </c>
      <c r="AB89">
        <f>Y89*100/AA89</f>
        <v>7.6668048072938246</v>
      </c>
      <c r="AC89">
        <f>Z89*100/AA89</f>
        <v>0.78740157480314954</v>
      </c>
      <c r="AF89" t="s">
        <v>7</v>
      </c>
      <c r="AG89" s="1">
        <v>18.899999999999999</v>
      </c>
      <c r="AH89" s="1">
        <v>2.1</v>
      </c>
      <c r="AI89" s="1">
        <v>0.54</v>
      </c>
      <c r="AJ89">
        <f>SUM(AG89:AI89)</f>
        <v>21.54</v>
      </c>
      <c r="AK89">
        <f>AH89*100/AJ89</f>
        <v>9.7493036211699167</v>
      </c>
      <c r="AL89">
        <f>AI89*100/AJ89</f>
        <v>2.5069637883008355</v>
      </c>
      <c r="AO89" s="1">
        <v>241.1</v>
      </c>
      <c r="AP89" s="1">
        <v>15.6</v>
      </c>
      <c r="AQ89" s="1">
        <v>2.1</v>
      </c>
      <c r="AR89">
        <f>SUM(AO89:AQ89)</f>
        <v>258.8</v>
      </c>
      <c r="AS89">
        <f>AP89*100/AR89</f>
        <v>6.0278207109737245</v>
      </c>
      <c r="AT89">
        <f>AQ89*100/AR89</f>
        <v>0.81143740340030912</v>
      </c>
      <c r="AW89" t="s">
        <v>7</v>
      </c>
      <c r="AX89" s="1">
        <v>15.3</v>
      </c>
      <c r="AY89" s="1">
        <v>2.2999999999999998</v>
      </c>
      <c r="AZ89" s="1">
        <v>0.5</v>
      </c>
      <c r="BA89">
        <f>SUM(AX89:AZ89)</f>
        <v>18.100000000000001</v>
      </c>
      <c r="BB89">
        <f>AY89*100/BA89</f>
        <v>12.707182320441987</v>
      </c>
      <c r="BC89">
        <f>AZ89*100/BA89</f>
        <v>2.7624309392265189</v>
      </c>
    </row>
    <row r="91" spans="1:55" x14ac:dyDescent="0.25">
      <c r="AN91" t="s">
        <v>43</v>
      </c>
      <c r="AO91" s="1">
        <v>281</v>
      </c>
      <c r="AP91" s="1">
        <v>12.6</v>
      </c>
      <c r="AQ91" s="1">
        <v>1.1000000000000001</v>
      </c>
      <c r="AR91">
        <f>SUM(AO91:AQ91)</f>
        <v>294.70000000000005</v>
      </c>
      <c r="AS91">
        <f>AP91*100/AR91</f>
        <v>4.2755344418052248</v>
      </c>
      <c r="AT91">
        <f>AQ91*100/AR91</f>
        <v>0.37326094333220222</v>
      </c>
      <c r="AX91" s="1">
        <v>18.600000000000001</v>
      </c>
      <c r="AY91" s="1">
        <v>1.2</v>
      </c>
      <c r="AZ91" s="1">
        <v>0.23</v>
      </c>
      <c r="BA91">
        <f>SUM(AX91:AZ91)</f>
        <v>20.03</v>
      </c>
      <c r="BB91">
        <f>AY91*100/BA91</f>
        <v>5.9910134797803289</v>
      </c>
      <c r="BC91">
        <f>AZ91*100/BA91</f>
        <v>1.1482775836245631</v>
      </c>
    </row>
    <row r="92" spans="1:55" x14ac:dyDescent="0.25">
      <c r="AO92" s="1">
        <v>187.2</v>
      </c>
      <c r="AP92" s="1">
        <v>15.2</v>
      </c>
      <c r="AQ92" s="1">
        <v>2.2999999999999998</v>
      </c>
      <c r="AR92">
        <f>SUM(AO92:AQ92)</f>
        <v>204.7</v>
      </c>
      <c r="AS92">
        <f>AP92*100/AR92</f>
        <v>7.4255007327796783</v>
      </c>
      <c r="AT92">
        <f>AQ92*100/AR92</f>
        <v>1.1235955056179774</v>
      </c>
      <c r="AX92" s="1">
        <v>17.399999999999999</v>
      </c>
      <c r="AY92" s="1">
        <v>1.6</v>
      </c>
      <c r="AZ92" s="1">
        <v>0.23</v>
      </c>
      <c r="BA92">
        <f>SUM(AX92:AZ92)</f>
        <v>19.23</v>
      </c>
      <c r="BB92">
        <f>AY92*100/BA92</f>
        <v>8.3203328133125325</v>
      </c>
      <c r="BC92">
        <f>AZ92*100/BA92</f>
        <v>1.1960478419136764</v>
      </c>
    </row>
    <row r="93" spans="1:55" x14ac:dyDescent="0.25">
      <c r="AO93" s="1">
        <v>253.6</v>
      </c>
      <c r="AP93" s="1">
        <v>10.3</v>
      </c>
      <c r="AQ93" s="1">
        <v>1.2</v>
      </c>
      <c r="AR93">
        <f>SUM(AO93:AQ93)</f>
        <v>265.09999999999997</v>
      </c>
      <c r="AS93">
        <f>AP93*100/AR93</f>
        <v>3.8853262919652964</v>
      </c>
      <c r="AT93">
        <f>AQ93*100/AR93</f>
        <v>0.45265937382119958</v>
      </c>
      <c r="AX93" s="1">
        <v>20.8</v>
      </c>
      <c r="AY93" s="1">
        <v>1.9</v>
      </c>
      <c r="AZ93" s="1">
        <v>0.2</v>
      </c>
      <c r="BA93">
        <f>SUM(AX93:AZ93)</f>
        <v>22.9</v>
      </c>
      <c r="BB93">
        <f>AY93*100/BA93</f>
        <v>8.2969432314410483</v>
      </c>
      <c r="BC93">
        <f>AZ93*100/BA93</f>
        <v>0.8733624454148472</v>
      </c>
    </row>
    <row r="96" spans="1:55" x14ac:dyDescent="0.25">
      <c r="A96" t="s">
        <v>26</v>
      </c>
      <c r="AA96" t="s">
        <v>51</v>
      </c>
      <c r="AB96">
        <f>AVERAGE(AB6,AB15,AB24,AB33,AB43,AB65,AB76,AB87)</f>
        <v>13.525948419375354</v>
      </c>
      <c r="AC96">
        <f>AVERAGE(AC6,AC15,AC24,AC33,AC43,AC65,AC76,AC87)</f>
        <v>2.7782123379489057</v>
      </c>
      <c r="AK96">
        <f>AVERAGE(AK6,AK15,AK24,AK33,AK43,AK55,AK65,AK76,AK87)</f>
        <v>16.348174787653548</v>
      </c>
      <c r="AL96">
        <f>AVERAGE(AL6,AL15,AL24,AL33,AL43,AL55,AL65,AL76,AL87)</f>
        <v>2.521346665594546</v>
      </c>
      <c r="AN96" t="s">
        <v>44</v>
      </c>
      <c r="AS96">
        <f>AVERAGE(AS6,AS15,AS24,AS33,AS43,AS55,AS65,AS76,AS87)</f>
        <v>10.262251238160694</v>
      </c>
      <c r="AT96">
        <f>AVERAGE(AT6,AT15,AT24,AT33,AT43,AT55,AT65,AT76,AT87)</f>
        <v>1.2826145791861461</v>
      </c>
      <c r="BB96">
        <f>AVERAGE(BB6,BB15,BB24,BB33,BB43,BB55,BB65,BB76,BB87)</f>
        <v>16.690592287926862</v>
      </c>
      <c r="BC96">
        <f>AVERAGE(BC6,BC15,BC24,BC33,BC43,BC55,BC65,BC76,BC87)</f>
        <v>2.2941637457300978</v>
      </c>
    </row>
    <row r="97" spans="1:55" x14ac:dyDescent="0.25">
      <c r="C97" t="s">
        <v>5</v>
      </c>
      <c r="H97">
        <f>AVERAGE(H6,H11,H16,H21,H26,H32,H37,Agonista!H6,Agonista!H11,Agonista!H16,Agonista!H21)</f>
        <v>14.190622590050747</v>
      </c>
      <c r="I97">
        <f>AVERAGE(I6,I11,I16,I21,I26,I32,I37,Agonista!I6,Agonista!I11,Agonista!I16,Agonista!I21)</f>
        <v>4.5832012430376672</v>
      </c>
      <c r="J97" s="4" t="s">
        <v>33</v>
      </c>
      <c r="Q97">
        <f>AVERAGE(Q6,Q11,Q16,Q21,Q26,Q32,Q37,Agonista!Q6,Agonista!Q11,Agonista!Q16,Agonista!Q21)</f>
        <v>21.036105949518383</v>
      </c>
      <c r="R97">
        <f>AVERAGE(R6,R11,R16,R21,R26,R32,R37,Agonista!R6,Agonista!R11,Agonista!R16,Agonista!R21)</f>
        <v>5.0071288447123443</v>
      </c>
      <c r="S97" t="s">
        <v>33</v>
      </c>
      <c r="AB97">
        <f t="shared" ref="AB97:AC98" si="0">AVERAGE(AB7,AB16,AB25,AB34,AB44,AB66,AB77,AB88)</f>
        <v>43.003504135371323</v>
      </c>
      <c r="AC97">
        <f t="shared" si="0"/>
        <v>12.938813570589726</v>
      </c>
      <c r="AK97">
        <f t="shared" ref="AK97:AL98" si="1">AVERAGE(AK7,AK16,AK25,AK34,AK44,AK56,AK66,AK77,AK88)</f>
        <v>35.427903584077654</v>
      </c>
      <c r="AL97">
        <f t="shared" si="1"/>
        <v>12.620180041263625</v>
      </c>
      <c r="AS97">
        <f t="shared" ref="AS97:AT98" si="2">AVERAGE(AS7,AS16,AS25,AS34,AS44,AS56,AS66,AS77,AS88)</f>
        <v>31.641647396676369</v>
      </c>
      <c r="AT97">
        <f t="shared" si="2"/>
        <v>5.5312616817100624</v>
      </c>
      <c r="BB97">
        <f t="shared" ref="BB97:BC98" si="3">AVERAGE(BB7,BB16,BB25,BB34,BB44,BB56,BB66,BB77,BB88)</f>
        <v>31.948371214718318</v>
      </c>
      <c r="BC97">
        <f t="shared" si="3"/>
        <v>8.3029306716576521</v>
      </c>
    </row>
    <row r="98" spans="1:55" x14ac:dyDescent="0.25">
      <c r="C98" t="s">
        <v>6</v>
      </c>
      <c r="H98">
        <f>AVERAGE(H7,H12,H17,H22,H27,H33,H38,Agonista!H7,Agonista!H12,Agonista!H17,Agonista!H22)</f>
        <v>30.958319286462164</v>
      </c>
      <c r="I98">
        <f>AVERAGE(I7,I12,I17,I22,I27,I33,I38,Agonista!I7,Agonista!I12,Agonista!I17,Agonista!I22)</f>
        <v>19.804569583079957</v>
      </c>
      <c r="J98">
        <v>4.2240440585596369E-3</v>
      </c>
      <c r="K98">
        <v>9.7625023092659654E-4</v>
      </c>
      <c r="Q98">
        <f>AVERAGE(Q7,Q12,Q17,Q22,Q27,Q33,Q38,Agonista!Q7,Agonista!Q12,Agonista!Q17,Agonista!Q22)</f>
        <v>34.334857629334174</v>
      </c>
      <c r="R98">
        <f>AVERAGE(R7,R12,R17,R22,R27,R33,R38,Agonista!R7,Agonista!R12,Agonista!R17,Agonista!R22)</f>
        <v>20.542084911852481</v>
      </c>
      <c r="S98">
        <v>1.4732056434037541E-2</v>
      </c>
      <c r="T98">
        <v>4.1525039287973508E-3</v>
      </c>
      <c r="AB98">
        <f t="shared" si="0"/>
        <v>16.440826189371801</v>
      </c>
      <c r="AC98">
        <f t="shared" si="0"/>
        <v>2.2408252964632678</v>
      </c>
      <c r="AK98">
        <f t="shared" si="1"/>
        <v>16.916082641061603</v>
      </c>
      <c r="AL98">
        <f t="shared" si="1"/>
        <v>3.6013982630592625</v>
      </c>
      <c r="AS98">
        <f t="shared" si="2"/>
        <v>13.187521245871688</v>
      </c>
      <c r="AT98">
        <f t="shared" si="2"/>
        <v>1.8732009538170264</v>
      </c>
      <c r="BB98">
        <f t="shared" si="3"/>
        <v>18.229079712762118</v>
      </c>
      <c r="BC98">
        <f t="shared" si="3"/>
        <v>2.825284771516074</v>
      </c>
    </row>
    <row r="99" spans="1:55" x14ac:dyDescent="0.25">
      <c r="C99" t="s">
        <v>7</v>
      </c>
      <c r="H99">
        <f>AVERAGE(H8,H13,H18,H23,H28,H34,H39,Agonista!H8,Agonista!H13,Agonista!H18,Agonista!H23)</f>
        <v>16.824894781601515</v>
      </c>
      <c r="I99">
        <f>AVERAGE(I8,I13,I18,I23,I28,I34,I39,Agonista!I8,Agonista!I13,Agonista!I18,Agonista!I23)</f>
        <v>6.2854611034277363</v>
      </c>
      <c r="J99">
        <v>0.12578813393719218</v>
      </c>
      <c r="K99">
        <v>0.54542472373762818</v>
      </c>
      <c r="Q99">
        <f>AVERAGE(Q8,Q13,Q18,Q23,Q28,Q34,Q39,Agonista!Q8,Agonista!Q13,Agonista!Q18,Agonista!Q23)</f>
        <v>22.977306638743336</v>
      </c>
      <c r="R99">
        <f>AVERAGE(R8,R13,R18,R23,R28,R34,R39,Agonista!R8,Agonista!R13,Agonista!R18,Agonista!R23)</f>
        <v>5.6447005007035065</v>
      </c>
      <c r="S99">
        <v>0.23170220541020445</v>
      </c>
      <c r="T99">
        <v>0.90480290221998616</v>
      </c>
    </row>
    <row r="100" spans="1:55" x14ac:dyDescent="0.25">
      <c r="AN100" t="s">
        <v>45</v>
      </c>
      <c r="AS100">
        <f>AVERAGE(AS10,AS19,AS28,AS37,AS47,AS59,AS69,AS80,AS91)</f>
        <v>11.522340412115209</v>
      </c>
      <c r="AT100">
        <f>AVERAGE(AT10,AT19,AT28,AT37,AT47,AT59,AT69,AT80,AT91)</f>
        <v>1.4258570608143599</v>
      </c>
      <c r="BB100">
        <f>AVERAGE(BB10,BB19,BB28,BB37,BB47,BB59,BB69,BB80,BB91)</f>
        <v>18.311038792850031</v>
      </c>
      <c r="BC100">
        <f>AVERAGE(BC10,BC19,BC28,BC37,BC47,BC59,BC69,BC80,BC91)</f>
        <v>1.3726085200880176</v>
      </c>
    </row>
    <row r="101" spans="1:55" x14ac:dyDescent="0.25">
      <c r="A101" t="s">
        <v>32</v>
      </c>
      <c r="C101" t="s">
        <v>5</v>
      </c>
      <c r="H101">
        <f>STDEV(H6,H11,H16,H21,H26,H32,H37,Agonista!H6,Agonista!H11,Agonista!H16,Agonista!H21)/SQRT(11)</f>
        <v>2.0458757316590854</v>
      </c>
      <c r="I101">
        <f>STDEV(I6,I11,I16,I21,I26,I32,I37,Agonista!I6,Agonista!I11,Agonista!I16,Agonista!I21)/SQRT(11)</f>
        <v>1.7480012870071702</v>
      </c>
      <c r="Q101">
        <f>STDEV(Q6,Q11,Q16,Q21,Q26,Q32,Q37,Agonista!Q6,Agonista!Q11,Agonista!Q16,Agonista!Q21)/SQRT(11)</f>
        <v>4.5887291305652562</v>
      </c>
      <c r="R101">
        <f>STDEV(R6,R11,R16,R21,R26,R32,R37,Agonista!R6,Agonista!R11,Agonista!R16,Agonista!R21)/SQRT(11)</f>
        <v>1.5196603378834739</v>
      </c>
      <c r="AS101">
        <f t="shared" ref="AS101:AT102" si="4">AVERAGE(AS11,AS20,AS29,AS38,AS48,AS60,AS70,AS81,AS92)</f>
        <v>24.41089778589749</v>
      </c>
      <c r="AT101">
        <f t="shared" si="4"/>
        <v>3.348213299741944</v>
      </c>
      <c r="BB101">
        <f t="shared" ref="BB101:BC102" si="5">AVERAGE(BB11,BB20,BB29,BB38,BB48,BB60,BB70,BB81,BB92)</f>
        <v>27.410630123171376</v>
      </c>
      <c r="BC101">
        <f t="shared" si="5"/>
        <v>7.1734722044219597</v>
      </c>
    </row>
    <row r="102" spans="1:55" x14ac:dyDescent="0.25">
      <c r="C102" t="s">
        <v>6</v>
      </c>
      <c r="H102">
        <f>STDEV(H7,H12,H17,H22,H27,H33,H38,Agonista!H7,Agonista!H12,Agonista!H17,Agonista!H22)/SQRT(11)</f>
        <v>5.9210598220227233</v>
      </c>
      <c r="I102">
        <f>STDEV(I7,I12,I17,I22,I27,I33,I38,Agonista!I7,Agonista!I12,Agonista!I17,Agonista!I22)/SQRT(11)</f>
        <v>4.0638914438882985</v>
      </c>
      <c r="Q102">
        <f>STDEV(Q7,Q12,Q17,Q22,Q27,Q33,Q38,Agonista!Q7,Agonista!Q12,Agonista!Q17,Agonista!Q22)/SQRT(11)</f>
        <v>5.9489585343548388</v>
      </c>
      <c r="R102">
        <f>STDEV(R7,R12,R17,R22,R27,R33,R38,Agonista!R7,Agonista!R12,Agonista!R17,Agonista!R22)/SQRT(11)</f>
        <v>4.3535502933008283</v>
      </c>
      <c r="AS102">
        <f t="shared" si="4"/>
        <v>12.403820652044676</v>
      </c>
      <c r="AT102">
        <f t="shared" si="4"/>
        <v>1.2297198510140255</v>
      </c>
      <c r="BB102">
        <f t="shared" si="5"/>
        <v>15.972606973493729</v>
      </c>
      <c r="BC102">
        <f t="shared" si="5"/>
        <v>1.190521487428426</v>
      </c>
    </row>
    <row r="103" spans="1:55" s="11" customFormat="1" x14ac:dyDescent="0.25"/>
    <row r="104" spans="1:55" s="11" customFormat="1" x14ac:dyDescent="0.25"/>
    <row r="105" spans="1:55" s="11" customFormat="1" x14ac:dyDescent="0.25"/>
    <row r="106" spans="1:55" s="11" customFormat="1" x14ac:dyDescent="0.25"/>
    <row r="107" spans="1:55" s="11" customFormat="1" x14ac:dyDescent="0.25"/>
    <row r="108" spans="1:55" s="11" customFormat="1" x14ac:dyDescent="0.25"/>
    <row r="109" spans="1:55" s="11" customFormat="1" x14ac:dyDescent="0.25"/>
    <row r="110" spans="1:55" s="11" customFormat="1" x14ac:dyDescent="0.25"/>
    <row r="111" spans="1:55" s="11" customFormat="1" x14ac:dyDescent="0.25"/>
    <row r="112" spans="1:55" s="11" customFormat="1" x14ac:dyDescent="0.25"/>
    <row r="113" spans="28:45" s="11" customFormat="1" x14ac:dyDescent="0.25"/>
    <row r="114" spans="28:45" x14ac:dyDescent="0.25">
      <c r="AK114" s="10" t="s">
        <v>52</v>
      </c>
      <c r="AL114" s="10"/>
      <c r="AM114" s="10"/>
    </row>
    <row r="116" spans="28:45" x14ac:dyDescent="0.25">
      <c r="AB116" t="s">
        <v>53</v>
      </c>
      <c r="AI116" t="s">
        <v>38</v>
      </c>
      <c r="AS116" t="s">
        <v>39</v>
      </c>
    </row>
    <row r="130" spans="1:38" x14ac:dyDescent="0.25">
      <c r="B130" t="s">
        <v>35</v>
      </c>
      <c r="C130" t="s">
        <v>5</v>
      </c>
      <c r="D130" t="s">
        <v>6</v>
      </c>
      <c r="E130" t="s">
        <v>7</v>
      </c>
      <c r="G130" t="s">
        <v>36</v>
      </c>
      <c r="Q130" t="s">
        <v>5</v>
      </c>
      <c r="U130" t="s">
        <v>36</v>
      </c>
    </row>
    <row r="131" spans="1:38" x14ac:dyDescent="0.25">
      <c r="A131" t="s">
        <v>34</v>
      </c>
      <c r="C131">
        <v>10.331632653061224</v>
      </c>
      <c r="D131">
        <v>13.701923076923077</v>
      </c>
      <c r="E131">
        <v>10.017271157167531</v>
      </c>
      <c r="G131">
        <v>18.622448979591834</v>
      </c>
      <c r="H131">
        <v>47.11538461538462</v>
      </c>
      <c r="I131">
        <v>35.751295336787571</v>
      </c>
      <c r="Q131">
        <v>1.6283524904214557</v>
      </c>
      <c r="R131">
        <v>7.4626865671641802</v>
      </c>
      <c r="S131">
        <v>1.935483870967742</v>
      </c>
      <c r="U131">
        <v>4.5019157088122599</v>
      </c>
      <c r="V131">
        <v>54.477611940298516</v>
      </c>
      <c r="W131" s="3">
        <v>0.967741935483871</v>
      </c>
    </row>
    <row r="132" spans="1:38" x14ac:dyDescent="0.25">
      <c r="C132">
        <v>6.2293274531422274</v>
      </c>
      <c r="D132">
        <v>4.050722085241282</v>
      </c>
      <c r="G132">
        <v>2.2601984564498343</v>
      </c>
      <c r="H132">
        <v>1.3972055888223553</v>
      </c>
      <c r="Q132">
        <v>9.0497737556561084</v>
      </c>
      <c r="R132">
        <v>4.310451368386361</v>
      </c>
      <c r="U132">
        <v>1.3574660633484161</v>
      </c>
      <c r="V132">
        <v>1.0628510223418428</v>
      </c>
    </row>
    <row r="133" spans="1:38" x14ac:dyDescent="0.25">
      <c r="C133">
        <v>13.106267029972752</v>
      </c>
      <c r="D133">
        <v>16.509524725803345</v>
      </c>
      <c r="G133">
        <v>2.6975476839237058</v>
      </c>
      <c r="H133">
        <v>3.8868578025784104</v>
      </c>
      <c r="Q133">
        <v>50.632295719844358</v>
      </c>
      <c r="R133">
        <v>48.248540450375309</v>
      </c>
      <c r="U133">
        <v>5.1799610894941637</v>
      </c>
      <c r="V133">
        <v>14.178482068390325</v>
      </c>
    </row>
    <row r="134" spans="1:38" x14ac:dyDescent="0.25">
      <c r="C134">
        <v>6.6624307887809753</v>
      </c>
      <c r="D134">
        <v>16.037426132632959</v>
      </c>
      <c r="E134">
        <v>15.923031678010252</v>
      </c>
      <c r="G134">
        <v>1.6610692566034311</v>
      </c>
      <c r="H134">
        <v>9.2744583059750489</v>
      </c>
      <c r="I134">
        <v>3.4114780270565501</v>
      </c>
      <c r="Q134">
        <v>16.21902166861295</v>
      </c>
      <c r="R134">
        <v>22.218863361547761</v>
      </c>
      <c r="S134">
        <v>20.772602181225157</v>
      </c>
      <c r="U134">
        <v>4.3726482418580517</v>
      </c>
      <c r="V134">
        <v>14.056831922611849</v>
      </c>
      <c r="W134">
        <v>5.0249719702374893</v>
      </c>
    </row>
    <row r="135" spans="1:38" x14ac:dyDescent="0.25">
      <c r="C135">
        <v>20.355411954765749</v>
      </c>
      <c r="D135">
        <v>55.28846153846154</v>
      </c>
      <c r="E135">
        <v>22.027972027972027</v>
      </c>
      <c r="G135">
        <v>5.6542810985460425</v>
      </c>
      <c r="H135">
        <v>23.397435897435898</v>
      </c>
      <c r="I135">
        <v>2.8438228438228439</v>
      </c>
      <c r="Q135">
        <v>43.294460641399418</v>
      </c>
      <c r="R135">
        <v>57.816836262719697</v>
      </c>
      <c r="S135">
        <v>42.023346303501945</v>
      </c>
      <c r="U135">
        <v>16.034985422740526</v>
      </c>
      <c r="V135">
        <v>15.448658649398704</v>
      </c>
      <c r="W135">
        <v>9.7276264591439698</v>
      </c>
      <c r="AK135" s="15"/>
      <c r="AL135" s="15"/>
    </row>
    <row r="136" spans="1:38" x14ac:dyDescent="0.25">
      <c r="C136">
        <v>15.764393864749264</v>
      </c>
      <c r="D136">
        <v>31.611033006693557</v>
      </c>
      <c r="E136">
        <v>17.970829211998016</v>
      </c>
      <c r="G136">
        <v>0.66984798418267277</v>
      </c>
      <c r="H136">
        <v>33.293038769630833</v>
      </c>
      <c r="I136">
        <v>1.1214348348189145</v>
      </c>
      <c r="Q136">
        <v>24.70351433545348</v>
      </c>
      <c r="R136">
        <v>43.257627481735639</v>
      </c>
      <c r="S136">
        <v>25.099376420924536</v>
      </c>
      <c r="U136">
        <v>1.7944164372738405</v>
      </c>
      <c r="V136">
        <v>32.572570794145783</v>
      </c>
      <c r="W136">
        <v>5.5836346244908741</v>
      </c>
    </row>
    <row r="137" spans="1:38" x14ac:dyDescent="0.25">
      <c r="C137">
        <v>17.057248540913271</v>
      </c>
      <c r="D137">
        <v>32.306601139535523</v>
      </c>
      <c r="E137">
        <v>14.226819242955326</v>
      </c>
      <c r="G137">
        <v>2.1200468918839879</v>
      </c>
      <c r="H137">
        <v>24.284976065026907</v>
      </c>
      <c r="I137">
        <v>3.2410347388377168</v>
      </c>
      <c r="Q137">
        <v>28.737689455525103</v>
      </c>
      <c r="R137">
        <v>40.428910334621563</v>
      </c>
      <c r="S137">
        <v>57.680561303992704</v>
      </c>
      <c r="U137">
        <v>13.322168702529259</v>
      </c>
      <c r="V137">
        <v>19.163213889789553</v>
      </c>
      <c r="W137">
        <v>19.044560365444955</v>
      </c>
    </row>
    <row r="138" spans="1:38" x14ac:dyDescent="0.25">
      <c r="C138">
        <v>9.8534355170657051</v>
      </c>
      <c r="D138">
        <v>16.717906666761554</v>
      </c>
      <c r="E138">
        <v>17.601814463712383</v>
      </c>
      <c r="G138">
        <v>1.3719831153721203</v>
      </c>
      <c r="H138">
        <v>10.990855679236958</v>
      </c>
      <c r="I138">
        <v>1.346750021639507</v>
      </c>
      <c r="Q138">
        <v>11.122041784826514</v>
      </c>
      <c r="R138">
        <v>8.6730096309891955</v>
      </c>
      <c r="S138">
        <v>2.6638161448566655</v>
      </c>
      <c r="U138">
        <v>2.3821381681613847</v>
      </c>
      <c r="V138">
        <v>15.5929995806825</v>
      </c>
      <c r="W138">
        <v>2.2102231348615686</v>
      </c>
    </row>
    <row r="139" spans="1:38" x14ac:dyDescent="0.25">
      <c r="C139">
        <v>30.162685819112269</v>
      </c>
      <c r="D139">
        <v>35.50453698454043</v>
      </c>
      <c r="E139">
        <v>25.354360438240771</v>
      </c>
      <c r="G139">
        <v>12.770481995514796</v>
      </c>
      <c r="H139">
        <v>57.987819860694181</v>
      </c>
      <c r="I139">
        <v>6.254173955955741</v>
      </c>
      <c r="Q139">
        <v>24.626688592046918</v>
      </c>
      <c r="R139">
        <v>46.459420731768191</v>
      </c>
      <c r="S139">
        <v>28.92596778794362</v>
      </c>
      <c r="U139">
        <v>3.6096778874887736</v>
      </c>
      <c r="V139">
        <v>30.218879054903709</v>
      </c>
      <c r="W139">
        <v>5.7796346508350798</v>
      </c>
    </row>
    <row r="140" spans="1:38" x14ac:dyDescent="0.25">
      <c r="C140">
        <v>13.434213393144075</v>
      </c>
      <c r="D140">
        <v>41.727861001155631</v>
      </c>
      <c r="E140">
        <v>19.344237440684736</v>
      </c>
      <c r="G140">
        <v>1.2845047508072613</v>
      </c>
      <c r="H140">
        <v>27.228784608227947</v>
      </c>
      <c r="I140">
        <v>1.8384686518441684</v>
      </c>
      <c r="Q140">
        <v>11.984237004845745</v>
      </c>
      <c r="R140">
        <v>48.654310452940315</v>
      </c>
      <c r="S140">
        <v>17.431042892302774</v>
      </c>
      <c r="U140">
        <v>2.272723297610467</v>
      </c>
      <c r="V140">
        <v>22.005652344507762</v>
      </c>
      <c r="W140">
        <v>1.7827423705972563</v>
      </c>
    </row>
    <row r="141" spans="1:38" x14ac:dyDescent="0.25">
      <c r="C141">
        <v>13.434213393144075</v>
      </c>
      <c r="D141">
        <v>41.727861001155631</v>
      </c>
      <c r="E141">
        <v>19.344237440684736</v>
      </c>
      <c r="G141">
        <v>1.2845047508072613</v>
      </c>
      <c r="H141">
        <v>27.228784608227947</v>
      </c>
      <c r="I141">
        <v>1.8384686518441684</v>
      </c>
      <c r="Q141">
        <v>11.984237004845745</v>
      </c>
      <c r="R141">
        <v>48.654310452940315</v>
      </c>
      <c r="S141">
        <v>17.431042892302774</v>
      </c>
      <c r="U141">
        <v>2.272723297610467</v>
      </c>
      <c r="V141">
        <v>22.005652344507762</v>
      </c>
      <c r="W141">
        <v>1.7827423705972563</v>
      </c>
    </row>
    <row r="142" spans="1:38" x14ac:dyDescent="0.25">
      <c r="D142">
        <f>_xlfn.T.TEST(C131:C141,D131:D141,2,1)</f>
        <v>4.2240440585596369E-3</v>
      </c>
      <c r="E142">
        <f>_xlfn.T.TEST(C131:C141,E131:E141,2,1)</f>
        <v>0.12578813393719218</v>
      </c>
      <c r="H142">
        <f>_xlfn.T.TEST(G131:G141,H131:H141,2,1)</f>
        <v>9.7625023092659654E-4</v>
      </c>
      <c r="I142">
        <f>_xlfn.T.TEST(G131:G141,I131:I141,2,1)</f>
        <v>0.54542472373762818</v>
      </c>
      <c r="R142">
        <f>_xlfn.T.TEST(Q131:Q141,R131:R141,2,1)</f>
        <v>1.4732056434037541E-2</v>
      </c>
      <c r="S142">
        <f>_xlfn.T.TEST(Q131:Q141,S131:S141,2,1)</f>
        <v>0.23170220541020445</v>
      </c>
      <c r="V142">
        <f>_xlfn.T.TEST(U131:U141,V131:V141,2,1)</f>
        <v>4.1525039287973508E-3</v>
      </c>
      <c r="W142">
        <f>_xlfn.T.TEST(U131:U141,W131:W141,2,1)</f>
        <v>0.90480290221998616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27"/>
  <sheetViews>
    <sheetView workbookViewId="0">
      <selection activeCell="N2" sqref="N2"/>
    </sheetView>
  </sheetViews>
  <sheetFormatPr baseColWidth="10" defaultRowHeight="15" x14ac:dyDescent="0.25"/>
  <sheetData>
    <row r="4" spans="1:55" x14ac:dyDescent="0.25">
      <c r="D4" s="5"/>
      <c r="E4" s="5"/>
      <c r="F4" s="5"/>
      <c r="M4" s="1"/>
      <c r="N4" s="1"/>
      <c r="O4" s="1"/>
      <c r="AU4" s="4" t="s">
        <v>54</v>
      </c>
    </row>
    <row r="5" spans="1:55" x14ac:dyDescent="0.25">
      <c r="A5" t="s">
        <v>30</v>
      </c>
      <c r="D5" s="5"/>
      <c r="E5" s="5"/>
      <c r="F5" s="5"/>
      <c r="U5" s="4" t="s">
        <v>49</v>
      </c>
      <c r="V5" s="4"/>
      <c r="W5" s="4"/>
      <c r="X5" s="7"/>
      <c r="Y5" s="7"/>
      <c r="Z5" s="7"/>
      <c r="AA5" s="4"/>
      <c r="AB5" s="4"/>
      <c r="AC5" s="4"/>
      <c r="AD5" s="4"/>
      <c r="AE5" s="4"/>
      <c r="AF5" s="4"/>
      <c r="AG5" s="4"/>
      <c r="AH5" s="4"/>
      <c r="AI5" s="8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x14ac:dyDescent="0.25">
      <c r="C6" t="s">
        <v>5</v>
      </c>
      <c r="D6" s="5">
        <v>254.78103999999999</v>
      </c>
      <c r="E6" s="5">
        <v>28.279136999999999</v>
      </c>
      <c r="F6" s="5">
        <v>3.9375605</v>
      </c>
      <c r="G6">
        <f>SUM(D6:F6)</f>
        <v>286.99773750000003</v>
      </c>
      <c r="H6">
        <f>E6*100/G6</f>
        <v>9.8534355170657051</v>
      </c>
      <c r="I6">
        <f>F6*100/G6</f>
        <v>1.3719831153721203</v>
      </c>
      <c r="L6" t="s">
        <v>5</v>
      </c>
      <c r="M6" s="1">
        <v>80.493305000000007</v>
      </c>
      <c r="N6" s="1">
        <v>10.350210000000001</v>
      </c>
      <c r="O6" s="1">
        <v>2.2168258999999999</v>
      </c>
      <c r="P6">
        <f>SUM(M6:O6)</f>
        <v>93.060340900000014</v>
      </c>
      <c r="Q6">
        <f>N6*100/P6</f>
        <v>11.122041784826514</v>
      </c>
      <c r="R6">
        <f>O6*100/P6</f>
        <v>2.3821381681613847</v>
      </c>
      <c r="U6" s="4"/>
      <c r="V6" s="4"/>
      <c r="W6" s="4" t="s">
        <v>5</v>
      </c>
      <c r="X6" s="7">
        <v>355</v>
      </c>
      <c r="Y6" s="7">
        <v>34.299999999999997</v>
      </c>
      <c r="Z6" s="7">
        <v>3</v>
      </c>
      <c r="AA6" s="4">
        <f>SUM(X6:Z6)</f>
        <v>392.3</v>
      </c>
      <c r="AB6" s="4">
        <f>Y6*100/AA6</f>
        <v>8.7433086923272985</v>
      </c>
      <c r="AC6" s="4">
        <f>Z6*100/AA6</f>
        <v>0.76472087687993884</v>
      </c>
      <c r="AD6" s="4"/>
      <c r="AE6" s="4"/>
      <c r="AF6" s="4" t="s">
        <v>5</v>
      </c>
      <c r="AG6" s="9">
        <v>28.3</v>
      </c>
      <c r="AH6" s="9">
        <v>1.9</v>
      </c>
      <c r="AI6" s="8">
        <v>0.4</v>
      </c>
      <c r="AJ6" s="4">
        <f>SUM(AG6:AI6)</f>
        <v>30.599999999999998</v>
      </c>
      <c r="AK6" s="4">
        <f>AH6*100/AJ6</f>
        <v>6.2091503267973858</v>
      </c>
      <c r="AL6" s="4">
        <f>AI6*100/AJ6</f>
        <v>1.3071895424836601</v>
      </c>
      <c r="AM6" s="4"/>
      <c r="AN6" s="4" t="s">
        <v>42</v>
      </c>
      <c r="AO6" s="9">
        <v>113.4</v>
      </c>
      <c r="AP6" s="9">
        <v>24</v>
      </c>
      <c r="AQ6" s="9">
        <v>1.7</v>
      </c>
      <c r="AR6" s="4">
        <f>SUM(AO6:AQ6)</f>
        <v>139.1</v>
      </c>
      <c r="AS6" s="4">
        <f>AP6*100/AR6</f>
        <v>17.253774263120057</v>
      </c>
      <c r="AT6" s="4">
        <f>AQ6*100/AR6</f>
        <v>1.2221423436376708</v>
      </c>
      <c r="AU6" s="4"/>
      <c r="AV6" s="4"/>
      <c r="AW6" s="4"/>
      <c r="AX6" s="9">
        <v>6.7</v>
      </c>
      <c r="AY6" s="9">
        <v>1.7</v>
      </c>
      <c r="AZ6" s="9">
        <v>0.13</v>
      </c>
      <c r="BA6" s="4">
        <f>SUM(AX6:AZ6)</f>
        <v>8.5300000000000011</v>
      </c>
      <c r="BB6" s="4">
        <f>AY6*100/BA6</f>
        <v>19.929660023446655</v>
      </c>
      <c r="BC6" s="4">
        <f>AZ6*100/BA6</f>
        <v>1.5240328253223914</v>
      </c>
    </row>
    <row r="7" spans="1:55" x14ac:dyDescent="0.25">
      <c r="C7" t="s">
        <v>6</v>
      </c>
      <c r="D7" s="5">
        <v>1261.626</v>
      </c>
      <c r="E7" s="5">
        <v>291.76074999999997</v>
      </c>
      <c r="F7" s="5">
        <v>191.81231</v>
      </c>
      <c r="G7">
        <f>SUM(D7:F7)</f>
        <v>1745.1990599999999</v>
      </c>
      <c r="H7">
        <f>E7*100/G7</f>
        <v>16.717906666761554</v>
      </c>
      <c r="I7">
        <f>F7*100/G7</f>
        <v>10.990855679236958</v>
      </c>
      <c r="L7" t="s">
        <v>6</v>
      </c>
      <c r="M7" s="1">
        <v>1474.4845</v>
      </c>
      <c r="N7" s="1">
        <v>168.85704999999999</v>
      </c>
      <c r="O7" s="1">
        <v>303.58411000000001</v>
      </c>
      <c r="P7">
        <f>SUM(M7:O7)</f>
        <v>1946.9256600000001</v>
      </c>
      <c r="Q7">
        <f>N7*100/P7</f>
        <v>8.6730096309891955</v>
      </c>
      <c r="R7">
        <f>O7*100/P7</f>
        <v>15.5929995806825</v>
      </c>
      <c r="U7" s="4"/>
      <c r="V7" s="4"/>
      <c r="W7" s="4" t="s">
        <v>6</v>
      </c>
      <c r="X7" s="7">
        <v>505.7</v>
      </c>
      <c r="Y7" s="7">
        <v>72.8</v>
      </c>
      <c r="Z7" s="7">
        <v>11.6</v>
      </c>
      <c r="AA7" s="4">
        <f>SUM(X7:Z7)</f>
        <v>590.1</v>
      </c>
      <c r="AB7" s="4">
        <f>Y7*100/AA7</f>
        <v>12.336892052194543</v>
      </c>
      <c r="AC7" s="4">
        <f>Z7*100/AA7</f>
        <v>1.9657685138112184</v>
      </c>
      <c r="AD7" s="4"/>
      <c r="AE7" s="4"/>
      <c r="AF7" s="4" t="s">
        <v>6</v>
      </c>
      <c r="AG7" s="9">
        <v>369</v>
      </c>
      <c r="AH7" s="9">
        <v>51</v>
      </c>
      <c r="AI7" s="8">
        <v>8.5</v>
      </c>
      <c r="AJ7" s="4">
        <f>SUM(AG7:AI7)</f>
        <v>428.5</v>
      </c>
      <c r="AK7" s="4">
        <f>AH7*100/AJ7</f>
        <v>11.901983663943991</v>
      </c>
      <c r="AL7" s="4">
        <f>AI7*100/AJ7</f>
        <v>1.9836639439906651</v>
      </c>
      <c r="AM7" s="4"/>
      <c r="AN7" s="4"/>
      <c r="AO7" s="9">
        <v>180.7</v>
      </c>
      <c r="AP7" s="9">
        <v>27.3</v>
      </c>
      <c r="AQ7" s="9">
        <v>3.1</v>
      </c>
      <c r="AR7" s="4">
        <f>SUM(AO7:AQ7)</f>
        <v>211.1</v>
      </c>
      <c r="AS7" s="4">
        <f>AP7*100/AR7</f>
        <v>12.932259592610137</v>
      </c>
      <c r="AT7" s="4">
        <f>AQ7*100/AR7</f>
        <v>1.4684983420180009</v>
      </c>
      <c r="AU7" s="4"/>
      <c r="AV7" s="4"/>
      <c r="AW7" s="4"/>
      <c r="AX7" s="9">
        <v>4.7159142999999997</v>
      </c>
      <c r="AY7" s="9">
        <v>1.8103568000000001</v>
      </c>
      <c r="AZ7" s="9">
        <v>0.58672698999999995</v>
      </c>
      <c r="BA7" s="4">
        <f>SUM(AX7:AZ7)</f>
        <v>7.1129980899999996</v>
      </c>
      <c r="BB7" s="4">
        <f>AY7*100/BA7</f>
        <v>25.451388810931064</v>
      </c>
      <c r="BC7" s="4">
        <f>AZ7*100/BA7</f>
        <v>8.2486594622437188</v>
      </c>
    </row>
    <row r="8" spans="1:55" x14ac:dyDescent="0.25">
      <c r="C8" t="s">
        <v>7</v>
      </c>
      <c r="D8" s="5">
        <v>88.704464999999999</v>
      </c>
      <c r="E8" s="5">
        <v>19.263811</v>
      </c>
      <c r="F8" s="5">
        <v>1.4739127000000001</v>
      </c>
      <c r="G8">
        <f>SUM(D8:F8)</f>
        <v>109.4421887</v>
      </c>
      <c r="H8">
        <f>E8*100/G8</f>
        <v>17.601814463712383</v>
      </c>
      <c r="I8">
        <f>F8*100/G8</f>
        <v>1.346750021639507</v>
      </c>
      <c r="L8" t="s">
        <v>7</v>
      </c>
      <c r="M8" s="1">
        <v>352.24713000000003</v>
      </c>
      <c r="N8" s="1">
        <v>9.8639907000000004</v>
      </c>
      <c r="O8" s="1">
        <v>8.1843562999999993</v>
      </c>
      <c r="P8">
        <f>SUM(M8:O8)</f>
        <v>370.29547700000001</v>
      </c>
      <c r="Q8">
        <f>N8*100/P8</f>
        <v>2.6638161448566655</v>
      </c>
      <c r="R8">
        <f>O8*100/P8</f>
        <v>2.2102231348615686</v>
      </c>
      <c r="U8" s="4"/>
      <c r="V8" s="4"/>
      <c r="W8" s="4" t="s">
        <v>7</v>
      </c>
      <c r="X8" s="7">
        <v>661</v>
      </c>
      <c r="Y8" s="7">
        <v>90.8</v>
      </c>
      <c r="Z8" s="7">
        <v>12.4</v>
      </c>
      <c r="AA8" s="4">
        <f>SUM(X8:Z8)</f>
        <v>764.19999999999993</v>
      </c>
      <c r="AB8" s="4">
        <f>Y8*100/AA8</f>
        <v>11.881706359591732</v>
      </c>
      <c r="AC8" s="4">
        <f>Z8*100/AA8</f>
        <v>1.6226118817063597</v>
      </c>
      <c r="AD8" s="4"/>
      <c r="AE8" s="4"/>
      <c r="AF8" s="4" t="s">
        <v>7</v>
      </c>
      <c r="AG8" s="9">
        <v>285.2</v>
      </c>
      <c r="AH8" s="9">
        <v>44.8</v>
      </c>
      <c r="AI8" s="8">
        <v>8.9</v>
      </c>
      <c r="AJ8" s="4">
        <f>SUM(AG8:AI8)</f>
        <v>338.9</v>
      </c>
      <c r="AK8" s="4">
        <f>AH8*100/AJ8</f>
        <v>13.219238713484804</v>
      </c>
      <c r="AL8" s="4">
        <f>AI8*100/AJ8</f>
        <v>2.626143405134258</v>
      </c>
      <c r="AM8" s="4"/>
      <c r="AN8" s="4"/>
      <c r="AO8" s="9">
        <v>137.30000000000001</v>
      </c>
      <c r="AP8" s="9">
        <v>31.7</v>
      </c>
      <c r="AQ8" s="9">
        <v>3.2</v>
      </c>
      <c r="AR8" s="4">
        <f>SUM(AO8:AQ8)</f>
        <v>172.2</v>
      </c>
      <c r="AS8" s="4">
        <f>AP8*100/AR8</f>
        <v>18.408826945412311</v>
      </c>
      <c r="AT8" s="4">
        <f>AQ8*100/AR8</f>
        <v>1.8583042973286876</v>
      </c>
      <c r="AU8" s="4"/>
      <c r="AV8" s="4"/>
      <c r="AW8" s="4"/>
      <c r="AX8" s="9">
        <v>6.8</v>
      </c>
      <c r="AY8" s="9">
        <v>1.9</v>
      </c>
      <c r="AZ8" s="9">
        <v>0.16</v>
      </c>
      <c r="BA8" s="4">
        <f>SUM(AX8:AZ8)</f>
        <v>8.86</v>
      </c>
      <c r="BB8" s="4">
        <f>AY8*100/BA8</f>
        <v>21.444695259593679</v>
      </c>
      <c r="BC8" s="4">
        <f>AZ8*100/BA8</f>
        <v>1.8058690744920995</v>
      </c>
    </row>
    <row r="9" spans="1:55" x14ac:dyDescent="0.25">
      <c r="D9" s="5"/>
      <c r="E9" s="5"/>
      <c r="F9" s="5"/>
      <c r="M9" s="1"/>
      <c r="N9" s="1"/>
      <c r="O9" s="1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x14ac:dyDescent="0.25">
      <c r="A10" t="s">
        <v>31</v>
      </c>
      <c r="D10" s="5"/>
      <c r="E10" s="5"/>
      <c r="F10" s="5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 t="s">
        <v>43</v>
      </c>
      <c r="AO10" s="9">
        <v>370.2</v>
      </c>
      <c r="AP10" s="9">
        <v>38.6</v>
      </c>
      <c r="AQ10" s="9">
        <v>1</v>
      </c>
      <c r="AR10" s="4">
        <f>SUM(AO10:AQ10)</f>
        <v>409.8</v>
      </c>
      <c r="AS10" s="4">
        <f>AP10*100/AR10</f>
        <v>9.4192288921425078</v>
      </c>
      <c r="AT10" s="4">
        <f>AQ10*100/AR10</f>
        <v>0.2440214738897023</v>
      </c>
      <c r="AU10" s="4"/>
      <c r="AV10" s="4"/>
      <c r="AW10" s="4"/>
      <c r="AX10" s="9">
        <v>3.4</v>
      </c>
      <c r="AY10" s="9">
        <v>0.8</v>
      </c>
      <c r="AZ10" s="9">
        <v>4.2999999999999997E-2</v>
      </c>
      <c r="BA10" s="4">
        <f>SUM(AX10:AZ10)</f>
        <v>4.2430000000000003</v>
      </c>
      <c r="BB10" s="4">
        <f>AY10*100/BA10</f>
        <v>18.854584020740042</v>
      </c>
      <c r="BC10" s="4">
        <f>AZ10*100/BA10</f>
        <v>1.0134338911147771</v>
      </c>
    </row>
    <row r="11" spans="1:55" x14ac:dyDescent="0.25">
      <c r="C11" t="s">
        <v>5</v>
      </c>
      <c r="D11" s="5">
        <v>140.49381</v>
      </c>
      <c r="E11" s="5">
        <v>74.258032</v>
      </c>
      <c r="F11" s="5">
        <v>31.439868000000001</v>
      </c>
      <c r="G11">
        <f>SUM(D11:F11)</f>
        <v>246.19171</v>
      </c>
      <c r="H11">
        <f>E11*100/G11</f>
        <v>30.162685819112269</v>
      </c>
      <c r="I11">
        <f>F11*100/G11</f>
        <v>12.770481995514796</v>
      </c>
      <c r="L11" t="s">
        <v>5</v>
      </c>
      <c r="M11" s="1">
        <v>37.396611</v>
      </c>
      <c r="N11" s="1">
        <v>12.833167</v>
      </c>
      <c r="O11" s="1">
        <v>1.8810324</v>
      </c>
      <c r="P11">
        <f>SUM(M11:O11)</f>
        <v>52.110810399999998</v>
      </c>
      <c r="Q11">
        <f>N11*100/P11</f>
        <v>24.626688592046918</v>
      </c>
      <c r="R11">
        <f>O11*100/P11</f>
        <v>3.6096778874887736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9">
        <v>226</v>
      </c>
      <c r="AP11" s="9">
        <v>29.3</v>
      </c>
      <c r="AQ11" s="9">
        <v>2.2999999999999998</v>
      </c>
      <c r="AR11" s="4">
        <f>SUM(AO11:AQ11)</f>
        <v>257.60000000000002</v>
      </c>
      <c r="AS11" s="4">
        <f>AP11*100/AR11</f>
        <v>11.374223602484472</v>
      </c>
      <c r="AT11" s="4">
        <f>AQ11*100/AR11</f>
        <v>0.89285714285714268</v>
      </c>
      <c r="AU11" s="4"/>
      <c r="AV11" s="4"/>
      <c r="AW11" s="4"/>
      <c r="AX11" s="9">
        <v>11.2</v>
      </c>
      <c r="AY11" s="9">
        <v>0.87</v>
      </c>
      <c r="AZ11" s="9">
        <v>0.22</v>
      </c>
      <c r="BA11" s="4">
        <f>SUM(AX11:AZ11)</f>
        <v>12.29</v>
      </c>
      <c r="BB11" s="4">
        <f>AY11*100/BA11</f>
        <v>7.0789259560618394</v>
      </c>
      <c r="BC11" s="4">
        <f>AZ11*100/BA11</f>
        <v>1.7900732302685112</v>
      </c>
    </row>
    <row r="12" spans="1:55" x14ac:dyDescent="0.25">
      <c r="C12" t="s">
        <v>6</v>
      </c>
      <c r="D12" s="5">
        <v>115.87223</v>
      </c>
      <c r="E12" s="5">
        <v>632.17816000000005</v>
      </c>
      <c r="F12" s="5">
        <v>203.25056000000001</v>
      </c>
      <c r="G12">
        <f>SUM(D12:F12)</f>
        <v>951.30095000000006</v>
      </c>
      <c r="H12">
        <f>E12*100/G12</f>
        <v>66.454065876839508</v>
      </c>
      <c r="I12">
        <f>F12*100/G12</f>
        <v>21.365537372794591</v>
      </c>
      <c r="L12" t="s">
        <v>6</v>
      </c>
      <c r="M12" s="1">
        <v>39.827846000000001</v>
      </c>
      <c r="N12" s="1">
        <v>79.341498999999999</v>
      </c>
      <c r="O12" s="1">
        <v>51.606566000000001</v>
      </c>
      <c r="P12">
        <f>SUM(M12:O12)</f>
        <v>170.77591100000001</v>
      </c>
      <c r="Q12">
        <f>N12*100/P12</f>
        <v>46.459420731768191</v>
      </c>
      <c r="R12">
        <f>O12*100/P12</f>
        <v>30.218879054903709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9">
        <v>382.9</v>
      </c>
      <c r="AP12" s="9">
        <v>39.700000000000003</v>
      </c>
      <c r="AQ12" s="9">
        <v>2.2000000000000002</v>
      </c>
      <c r="AR12" s="4">
        <f>SUM(AO12:AQ12)</f>
        <v>424.79999999999995</v>
      </c>
      <c r="AS12" s="4">
        <f>AP12*100/AR12</f>
        <v>9.3455743879472717</v>
      </c>
      <c r="AT12" s="4">
        <f>AQ12*100/AR12</f>
        <v>0.51789077212806034</v>
      </c>
      <c r="AU12" s="4"/>
      <c r="AV12" s="4"/>
      <c r="AW12" s="4"/>
      <c r="AX12" s="9">
        <v>4.3</v>
      </c>
      <c r="AY12" s="9">
        <v>1</v>
      </c>
      <c r="AZ12" s="9">
        <v>0.1</v>
      </c>
      <c r="BA12" s="4">
        <f>SUM(AX12:AZ12)</f>
        <v>5.3999999999999995</v>
      </c>
      <c r="BB12" s="4">
        <f>AY12*100/BA12</f>
        <v>18.518518518518519</v>
      </c>
      <c r="BC12" s="4">
        <f>AZ12*100/BA12</f>
        <v>1.8518518518518521</v>
      </c>
    </row>
    <row r="13" spans="1:55" x14ac:dyDescent="0.25">
      <c r="C13" t="s">
        <v>7</v>
      </c>
      <c r="D13" s="5">
        <v>214.72816</v>
      </c>
      <c r="E13" s="5">
        <v>79.604890999999995</v>
      </c>
      <c r="F13" s="5">
        <v>19.636182000000002</v>
      </c>
      <c r="G13">
        <f>SUM(D13:F13)</f>
        <v>313.96923300000003</v>
      </c>
      <c r="H13">
        <f>E13*100/G13</f>
        <v>25.354360438240771</v>
      </c>
      <c r="I13">
        <f>F13*100/G13</f>
        <v>6.254173955955741</v>
      </c>
      <c r="L13" t="s">
        <v>7</v>
      </c>
      <c r="M13" s="1">
        <v>41.669777000000003</v>
      </c>
      <c r="N13" s="1">
        <v>18.460062000000001</v>
      </c>
      <c r="O13" s="1">
        <v>3.6884648000000002</v>
      </c>
      <c r="P13">
        <f>SUM(M13:O13)</f>
        <v>63.818303800000002</v>
      </c>
      <c r="Q13">
        <f>N13*100/P13</f>
        <v>28.92596778794362</v>
      </c>
      <c r="R13">
        <f>O13*100/P13</f>
        <v>5.7796346508350798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x14ac:dyDescent="0.25">
      <c r="D14" s="5"/>
      <c r="E14" s="5"/>
      <c r="F14" s="5"/>
      <c r="M14" s="1"/>
      <c r="N14" s="1"/>
      <c r="O14" s="1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x14ac:dyDescent="0.25">
      <c r="A15" t="s">
        <v>46</v>
      </c>
      <c r="D15" s="5"/>
      <c r="E15" s="5"/>
      <c r="F15" s="5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x14ac:dyDescent="0.25">
      <c r="C16" t="s">
        <v>5</v>
      </c>
      <c r="D16" s="5">
        <v>389.17815999999999</v>
      </c>
      <c r="E16" s="5">
        <v>61.306564999999999</v>
      </c>
      <c r="F16" s="5">
        <v>5.8617926999999996</v>
      </c>
      <c r="G16">
        <f>SUM(D16:F16)</f>
        <v>456.34651769999999</v>
      </c>
      <c r="H16">
        <f>E16*100/G16</f>
        <v>13.434213393144075</v>
      </c>
      <c r="I16">
        <f>F16*100/G16</f>
        <v>1.2845047508072613</v>
      </c>
      <c r="L16" t="s">
        <v>5</v>
      </c>
      <c r="M16" s="1">
        <v>28.119361000000001</v>
      </c>
      <c r="N16" s="1">
        <v>3.9302209000000001</v>
      </c>
      <c r="O16" s="6">
        <v>0.74533777999999995</v>
      </c>
      <c r="P16">
        <f>SUM(M16:O16)</f>
        <v>32.79491968</v>
      </c>
      <c r="Q16">
        <f>N16*100/P16</f>
        <v>11.984237004845745</v>
      </c>
      <c r="R16">
        <f>O16*100/P16</f>
        <v>2.272723297610467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x14ac:dyDescent="0.25">
      <c r="C17" t="s">
        <v>6</v>
      </c>
      <c r="D17" s="5">
        <v>26.178260999999999</v>
      </c>
      <c r="E17" s="5">
        <v>35.188299000000001</v>
      </c>
      <c r="F17" s="5">
        <v>22.961507999999998</v>
      </c>
      <c r="G17">
        <f>SUM(D17:F17)</f>
        <v>84.328068000000002</v>
      </c>
      <c r="H17">
        <f>E17*100/G17</f>
        <v>41.727861001155631</v>
      </c>
      <c r="I17">
        <f>F17*100/G17</f>
        <v>27.228784608227947</v>
      </c>
      <c r="L17" t="s">
        <v>6</v>
      </c>
      <c r="M17" s="1">
        <v>1.6292382999999999</v>
      </c>
      <c r="N17" s="1">
        <v>2.7017506999999998</v>
      </c>
      <c r="O17" s="6">
        <v>1.2219633999999999</v>
      </c>
      <c r="P17">
        <f>SUM(M17:O17)</f>
        <v>5.5529523999999997</v>
      </c>
      <c r="Q17">
        <f>N17*100/P17</f>
        <v>48.654310452940315</v>
      </c>
      <c r="R17">
        <f>O17*100/P17</f>
        <v>22.005652344507762</v>
      </c>
      <c r="U17" s="4" t="s">
        <v>50</v>
      </c>
      <c r="V17" s="4"/>
      <c r="W17" s="4"/>
      <c r="X17" s="7"/>
      <c r="Y17" s="7"/>
      <c r="Z17" s="7"/>
      <c r="AA17" s="4"/>
      <c r="AB17" s="4"/>
      <c r="AC17" s="4"/>
      <c r="AD17" s="4"/>
      <c r="AE17" s="4"/>
      <c r="AF17" s="4"/>
      <c r="AG17" s="4"/>
      <c r="AH17" s="4"/>
      <c r="AI17" s="8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x14ac:dyDescent="0.25">
      <c r="C18" t="s">
        <v>7</v>
      </c>
      <c r="D18" s="5">
        <v>183.26607000000001</v>
      </c>
      <c r="E18" s="5">
        <v>44.979244999999999</v>
      </c>
      <c r="F18" s="5">
        <v>4.2748096000000002</v>
      </c>
      <c r="G18">
        <f>SUM(D18:F18)</f>
        <v>232.5201246</v>
      </c>
      <c r="H18">
        <f>E18*100/G18</f>
        <v>19.344237440684736</v>
      </c>
      <c r="I18">
        <f>F18*100/G18</f>
        <v>1.8384686518441684</v>
      </c>
      <c r="L18" t="s">
        <v>7</v>
      </c>
      <c r="M18" s="1">
        <v>10.952361</v>
      </c>
      <c r="N18" s="1">
        <v>2.3631639999999998</v>
      </c>
      <c r="O18" s="6">
        <v>0.24169022000000001</v>
      </c>
      <c r="P18">
        <f>SUM(M18:O18)</f>
        <v>13.55721522</v>
      </c>
      <c r="Q18">
        <f>N18*100/P18</f>
        <v>17.431042892302774</v>
      </c>
      <c r="R18">
        <f>O18*100/P18</f>
        <v>1.7827423705972563</v>
      </c>
      <c r="U18" s="4"/>
      <c r="V18" s="4"/>
      <c r="W18" s="4" t="s">
        <v>5</v>
      </c>
      <c r="X18" s="7">
        <v>114.6</v>
      </c>
      <c r="Y18" s="7">
        <v>8.4</v>
      </c>
      <c r="Z18" s="7">
        <v>2.9</v>
      </c>
      <c r="AA18" s="4">
        <f>SUM(X18:Z18)</f>
        <v>125.9</v>
      </c>
      <c r="AB18" s="4">
        <f>Y18*100/AA18</f>
        <v>6.671961874503574</v>
      </c>
      <c r="AC18" s="4">
        <f>Z18*100/AA18</f>
        <v>2.3034154090548054</v>
      </c>
      <c r="AD18" s="4"/>
      <c r="AE18" s="4"/>
      <c r="AF18" s="4" t="s">
        <v>5</v>
      </c>
      <c r="AG18" s="9">
        <v>1.7</v>
      </c>
      <c r="AH18" s="9">
        <v>0.1</v>
      </c>
      <c r="AI18" s="8">
        <v>0.05</v>
      </c>
      <c r="AJ18" s="4">
        <f>SUM(AG18:AI18)</f>
        <v>1.85</v>
      </c>
      <c r="AK18" s="4">
        <f>AH18*100/AJ18</f>
        <v>5.4054054054054053</v>
      </c>
      <c r="AL18" s="4">
        <f>AI18*100/AJ18</f>
        <v>2.7027027027027026</v>
      </c>
      <c r="AM18" s="4"/>
      <c r="AN18" s="4" t="s">
        <v>42</v>
      </c>
      <c r="AO18" s="9">
        <v>148.30000000000001</v>
      </c>
      <c r="AP18" s="9">
        <v>17.8</v>
      </c>
      <c r="AQ18" s="9">
        <v>2.4</v>
      </c>
      <c r="AR18" s="4">
        <f>SUM(AO18:AQ18)</f>
        <v>168.50000000000003</v>
      </c>
      <c r="AS18" s="4">
        <f>AP18*100/AR18</f>
        <v>10.563798219584568</v>
      </c>
      <c r="AT18" s="4">
        <f>AQ18*100/AR18</f>
        <v>1.4243323442136495</v>
      </c>
      <c r="AU18" s="4"/>
      <c r="AV18" s="4"/>
      <c r="AW18" s="4"/>
      <c r="AX18" s="9">
        <v>1.1000000000000001</v>
      </c>
      <c r="AY18" s="9">
        <v>0.13</v>
      </c>
      <c r="AZ18" s="9">
        <v>0.02</v>
      </c>
      <c r="BA18" s="4">
        <f>SUM(AX18:AZ18)</f>
        <v>1.25</v>
      </c>
      <c r="BB18" s="4">
        <f>AY18*100/BA18</f>
        <v>10.4</v>
      </c>
      <c r="BC18" s="4">
        <f>AZ18*100/BA18</f>
        <v>1.6</v>
      </c>
    </row>
    <row r="19" spans="1:55" x14ac:dyDescent="0.25">
      <c r="D19" s="5"/>
      <c r="E19" s="5"/>
      <c r="F19" s="5"/>
      <c r="M19" s="1"/>
      <c r="N19" s="1"/>
      <c r="O19" s="6"/>
      <c r="U19" s="4"/>
      <c r="V19" s="4"/>
      <c r="W19" s="4" t="s">
        <v>6</v>
      </c>
      <c r="X19" s="7">
        <v>104.5</v>
      </c>
      <c r="Y19" s="7">
        <v>12.4</v>
      </c>
      <c r="Z19" s="7">
        <v>2.4</v>
      </c>
      <c r="AA19" s="4">
        <f>SUM(X19:Z19)</f>
        <v>119.30000000000001</v>
      </c>
      <c r="AB19" s="4">
        <f>Y19*100/AA19</f>
        <v>10.393964794635371</v>
      </c>
      <c r="AC19" s="4">
        <f>Z19*100/AA19</f>
        <v>2.0117351215423303</v>
      </c>
      <c r="AD19" s="4"/>
      <c r="AE19" s="4"/>
      <c r="AF19" s="4" t="s">
        <v>6</v>
      </c>
      <c r="AG19" s="9">
        <v>1.7</v>
      </c>
      <c r="AH19" s="9">
        <v>0.43</v>
      </c>
      <c r="AI19" s="8">
        <v>0.04</v>
      </c>
      <c r="AJ19" s="4">
        <f>SUM(AG19:AI19)</f>
        <v>2.17</v>
      </c>
      <c r="AK19" s="4">
        <f>AH19*100/AJ19</f>
        <v>19.815668202764979</v>
      </c>
      <c r="AL19" s="4">
        <f>AI19*100/AJ19</f>
        <v>1.8433179723502304</v>
      </c>
      <c r="AM19" s="4"/>
      <c r="AN19" s="4"/>
      <c r="AO19" s="9">
        <v>131.80000000000001</v>
      </c>
      <c r="AP19" s="9">
        <v>25.7</v>
      </c>
      <c r="AQ19" s="9">
        <v>2.4</v>
      </c>
      <c r="AR19" s="4">
        <f>SUM(AO19:AQ19)</f>
        <v>159.9</v>
      </c>
      <c r="AS19" s="4">
        <f>AP19*100/AR19</f>
        <v>16.072545340838023</v>
      </c>
      <c r="AT19" s="4">
        <f>AQ19*100/AR19</f>
        <v>1.5009380863039399</v>
      </c>
      <c r="AU19" s="4"/>
      <c r="AV19" s="4"/>
      <c r="AW19" s="4"/>
      <c r="AX19" s="9">
        <v>1.62</v>
      </c>
      <c r="AY19" s="9">
        <v>0.4</v>
      </c>
      <c r="AZ19" s="9">
        <v>0.03</v>
      </c>
      <c r="BA19" s="4">
        <f>SUM(AX19:AZ19)</f>
        <v>2.0499999999999998</v>
      </c>
      <c r="BB19" s="4">
        <f>AY19*100/BA19</f>
        <v>19.512195121951223</v>
      </c>
      <c r="BC19" s="4">
        <f>AZ19*100/BA19</f>
        <v>1.4634146341463417</v>
      </c>
    </row>
    <row r="20" spans="1:55" x14ac:dyDescent="0.25">
      <c r="A20" t="s">
        <v>47</v>
      </c>
      <c r="D20" s="5"/>
      <c r="E20" s="5"/>
      <c r="F20" s="5"/>
      <c r="O20" s="6"/>
      <c r="U20" s="4"/>
      <c r="V20" s="4"/>
      <c r="W20" s="4" t="s">
        <v>7</v>
      </c>
      <c r="X20" s="7">
        <v>105.4</v>
      </c>
      <c r="Y20" s="7">
        <v>6.5</v>
      </c>
      <c r="Z20" s="7">
        <v>2.1</v>
      </c>
      <c r="AA20" s="4">
        <f>SUM(X20:Z20)</f>
        <v>114</v>
      </c>
      <c r="AB20" s="4">
        <f>Y20*100/AA20</f>
        <v>5.7017543859649127</v>
      </c>
      <c r="AC20" s="4">
        <f>Z20*100/AA20</f>
        <v>1.8421052631578947</v>
      </c>
      <c r="AD20" s="4"/>
      <c r="AE20" s="4"/>
      <c r="AF20" s="4" t="s">
        <v>7</v>
      </c>
      <c r="AG20" s="9">
        <v>2.1</v>
      </c>
      <c r="AH20" s="9">
        <v>0.13</v>
      </c>
      <c r="AI20" s="8">
        <v>0.05</v>
      </c>
      <c r="AJ20" s="4">
        <f>SUM(AG20:AI20)</f>
        <v>2.2799999999999998</v>
      </c>
      <c r="AK20" s="4">
        <f>AH20*100/AJ20</f>
        <v>5.7017543859649127</v>
      </c>
      <c r="AL20" s="4">
        <f>AI20*100/AJ20</f>
        <v>2.192982456140351</v>
      </c>
      <c r="AM20" s="4"/>
      <c r="AN20" s="4"/>
      <c r="AO20" s="9">
        <v>116.3</v>
      </c>
      <c r="AP20" s="9">
        <v>20.3</v>
      </c>
      <c r="AQ20" s="9">
        <v>2.7</v>
      </c>
      <c r="AR20" s="4">
        <f>SUM(AO20:AQ20)</f>
        <v>139.29999999999998</v>
      </c>
      <c r="AS20" s="4">
        <f>AP20*100/AR20</f>
        <v>14.572864321608042</v>
      </c>
      <c r="AT20" s="4">
        <f>AQ20*100/AR20</f>
        <v>1.9382627422828431</v>
      </c>
      <c r="AU20" s="4"/>
      <c r="AV20" s="4"/>
      <c r="AW20" s="4"/>
      <c r="AX20" s="9">
        <v>0.53</v>
      </c>
      <c r="AY20" s="9">
        <v>0.1</v>
      </c>
      <c r="AZ20" s="9">
        <v>0.02</v>
      </c>
      <c r="BA20" s="4">
        <f>SUM(AX20:AZ20)</f>
        <v>0.65</v>
      </c>
      <c r="BB20" s="4">
        <f>AY20*100/BA20</f>
        <v>15.384615384615383</v>
      </c>
      <c r="BC20" s="4">
        <f>AZ20*100/BA20</f>
        <v>3.0769230769230766</v>
      </c>
    </row>
    <row r="21" spans="1:55" x14ac:dyDescent="0.25">
      <c r="C21" t="s">
        <v>5</v>
      </c>
      <c r="D21" s="5">
        <v>339.79415999999998</v>
      </c>
      <c r="E21" s="5">
        <v>52.185177000000003</v>
      </c>
      <c r="F21" s="5">
        <v>5.1741291</v>
      </c>
      <c r="G21">
        <f>SUM(D21:F21)</f>
        <v>397.1534661</v>
      </c>
      <c r="H21">
        <f>E21*100/G21</f>
        <v>13.139801475850698</v>
      </c>
      <c r="I21">
        <f>F21*100/G21</f>
        <v>1.3028034605386514</v>
      </c>
      <c r="L21" t="s">
        <v>5</v>
      </c>
      <c r="M21" s="1">
        <v>39.186869000000002</v>
      </c>
      <c r="N21" s="1">
        <v>4.0765742999999999</v>
      </c>
      <c r="O21" s="6">
        <v>0.1085672</v>
      </c>
      <c r="P21">
        <f>SUM(M21:O21)</f>
        <v>43.372010500000002</v>
      </c>
      <c r="Q21">
        <f>N21*100/P21</f>
        <v>9.3990899960701597</v>
      </c>
      <c r="R21">
        <f>O21*100/P21</f>
        <v>0.25031627251865579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x14ac:dyDescent="0.25">
      <c r="C22" t="s">
        <v>6</v>
      </c>
      <c r="D22" s="5">
        <v>33.218485999999999</v>
      </c>
      <c r="E22" s="5">
        <v>40.068927000000002</v>
      </c>
      <c r="F22" s="5">
        <v>13.562201999999999</v>
      </c>
      <c r="G22">
        <f>SUM(D22:F22)</f>
        <v>86.849615</v>
      </c>
      <c r="H22">
        <f>E22*100/G22</f>
        <v>46.135986901035778</v>
      </c>
      <c r="I22">
        <f>F22*100/G22</f>
        <v>15.615730708765952</v>
      </c>
      <c r="L22" t="s">
        <v>6</v>
      </c>
      <c r="M22" s="1">
        <v>1.4796826000000001</v>
      </c>
      <c r="N22" s="1">
        <v>1.73949</v>
      </c>
      <c r="O22" s="6">
        <v>0.2492096</v>
      </c>
      <c r="P22">
        <f>SUM(M22:O22)</f>
        <v>3.4683822000000002</v>
      </c>
      <c r="Q22">
        <f>N22*100/P22</f>
        <v>50.152777280427749</v>
      </c>
      <c r="R22">
        <f>O22*100/P22</f>
        <v>7.1851827633067655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 t="s">
        <v>43</v>
      </c>
      <c r="AO22" s="9">
        <v>156.6</v>
      </c>
      <c r="AP22" s="9">
        <v>26.5</v>
      </c>
      <c r="AQ22" s="9">
        <v>4</v>
      </c>
      <c r="AR22" s="4">
        <f>SUM(AO22:AQ22)</f>
        <v>187.1</v>
      </c>
      <c r="AS22" s="4">
        <f>AP22*100/AR22</f>
        <v>14.163548904329236</v>
      </c>
      <c r="AT22" s="4">
        <f>AQ22*100/AR22</f>
        <v>2.1378941742383755</v>
      </c>
      <c r="AU22" s="4"/>
      <c r="AV22" s="4"/>
      <c r="AW22" s="4"/>
      <c r="AX22" s="9">
        <v>2.78</v>
      </c>
      <c r="AY22" s="9">
        <v>0.24</v>
      </c>
      <c r="AZ22" s="9">
        <v>0.14000000000000001</v>
      </c>
      <c r="BA22" s="4">
        <f>SUM(AX22:AZ22)</f>
        <v>3.1599999999999997</v>
      </c>
      <c r="BB22" s="4">
        <f>AY22*100/BA22</f>
        <v>7.59493670886076</v>
      </c>
      <c r="BC22" s="4">
        <f>AZ22*100/BA22</f>
        <v>4.4303797468354444</v>
      </c>
    </row>
    <row r="23" spans="1:55" x14ac:dyDescent="0.25">
      <c r="C23" t="s">
        <v>7</v>
      </c>
      <c r="D23" s="5">
        <v>444.91937000000001</v>
      </c>
      <c r="E23" s="5">
        <v>44.144790999999998</v>
      </c>
      <c r="F23" s="5">
        <v>3.7487862999999999</v>
      </c>
      <c r="G23">
        <f>SUM(D23:F23)</f>
        <v>492.81294730000002</v>
      </c>
      <c r="H23">
        <f>E23*100/G23</f>
        <v>8.9577173736725797</v>
      </c>
      <c r="I23">
        <f>F23*100/G23</f>
        <v>0.76069152008661112</v>
      </c>
      <c r="L23" t="s">
        <v>7</v>
      </c>
      <c r="M23" s="1">
        <v>24.615233</v>
      </c>
      <c r="N23" s="1">
        <v>2.8368899000000001</v>
      </c>
      <c r="O23" s="6">
        <v>0.18827784</v>
      </c>
      <c r="P23">
        <f>SUM(M23:O23)</f>
        <v>27.64040074</v>
      </c>
      <c r="Q23">
        <f>N23*100/P23</f>
        <v>10.263562842974903</v>
      </c>
      <c r="R23">
        <f>O23*100/P23</f>
        <v>0.68116899523649965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9">
        <v>302.3</v>
      </c>
      <c r="AP23" s="9">
        <v>67.5</v>
      </c>
      <c r="AQ23" s="9">
        <v>27.2</v>
      </c>
      <c r="AR23" s="4">
        <f>SUM(AO23:AQ23)</f>
        <v>397</v>
      </c>
      <c r="AS23" s="4">
        <f>AP23*100/AR23</f>
        <v>17.002518891687657</v>
      </c>
      <c r="AT23" s="4">
        <f>AQ23*100/AR23</f>
        <v>6.8513853904282112</v>
      </c>
      <c r="AU23" s="4"/>
      <c r="AV23" s="4"/>
      <c r="AW23" s="4"/>
      <c r="AX23" s="9">
        <v>3.55</v>
      </c>
      <c r="AY23" s="9">
        <v>0.65</v>
      </c>
      <c r="AZ23" s="9">
        <v>0.03</v>
      </c>
      <c r="BA23" s="4">
        <f>SUM(AX23:AZ23)</f>
        <v>4.2300000000000004</v>
      </c>
      <c r="BB23" s="4">
        <f>AY23*100/BA23</f>
        <v>15.366430260047279</v>
      </c>
      <c r="BC23" s="4">
        <f>AZ23*100/BA23</f>
        <v>0.70921985815602828</v>
      </c>
    </row>
    <row r="24" spans="1:55" x14ac:dyDescent="0.25">
      <c r="D24" s="1"/>
      <c r="E24" s="1"/>
      <c r="F24" s="1"/>
      <c r="M24" s="1"/>
      <c r="N24" s="1"/>
      <c r="O24" s="1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9">
        <v>333.6</v>
      </c>
      <c r="AP24" s="9">
        <v>21</v>
      </c>
      <c r="AQ24" s="9">
        <v>3.2</v>
      </c>
      <c r="AR24" s="4">
        <f>SUM(AO24:AQ24)</f>
        <v>357.8</v>
      </c>
      <c r="AS24" s="4">
        <f>AP24*100/AR24</f>
        <v>5.8692006707657907</v>
      </c>
      <c r="AT24" s="4">
        <f>AQ24*100/AR24</f>
        <v>0.89435438792621569</v>
      </c>
      <c r="AU24" s="4"/>
      <c r="AV24" s="4"/>
      <c r="AW24" s="4"/>
      <c r="AX24" s="9">
        <v>1.5</v>
      </c>
      <c r="AY24" s="9">
        <v>0.15</v>
      </c>
      <c r="AZ24" s="9">
        <v>0.03</v>
      </c>
      <c r="BA24" s="4">
        <f>SUM(AX24:AZ24)</f>
        <v>1.68</v>
      </c>
      <c r="BB24" s="4">
        <f>AY24*100/BA24</f>
        <v>8.9285714285714288</v>
      </c>
      <c r="BC24" s="4">
        <f>AZ24*100/BA24</f>
        <v>1.7857142857142858</v>
      </c>
    </row>
    <row r="25" spans="1:55" x14ac:dyDescent="0.25">
      <c r="D25" s="1"/>
      <c r="E25" s="1"/>
      <c r="F25" s="1"/>
      <c r="M25" s="1"/>
      <c r="N25" s="1"/>
      <c r="O25" s="1"/>
    </row>
    <row r="26" spans="1:55" x14ac:dyDescent="0.25">
      <c r="D26" s="1"/>
      <c r="E26" s="1"/>
      <c r="F26" s="1"/>
      <c r="M26" s="1"/>
      <c r="N26" s="1"/>
      <c r="O26" s="1"/>
    </row>
    <row r="27" spans="1:55" x14ac:dyDescent="0.25">
      <c r="D27" s="1"/>
      <c r="E27" s="1"/>
      <c r="F27" s="1"/>
      <c r="M27" s="1"/>
      <c r="N27" s="1"/>
      <c r="O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Experimento control</vt:lpstr>
      <vt:lpstr>Antagonista</vt:lpstr>
      <vt:lpstr>Agonista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foluc</dc:creator>
  <cp:lastModifiedBy>Ángel Núñez</cp:lastModifiedBy>
  <dcterms:created xsi:type="dcterms:W3CDTF">2019-05-29T13:44:53Z</dcterms:created>
  <dcterms:modified xsi:type="dcterms:W3CDTF">2022-09-14T15:00:48Z</dcterms:modified>
</cp:coreProperties>
</file>