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DHD Project\PCR\Resultados_PCR_TNFa\"/>
    </mc:Choice>
  </mc:AlternateContent>
  <xr:revisionPtr revIDLastSave="0" documentId="13_ncr:1_{18F03F71-069D-4BF0-A207-1618544A6C16}" xr6:coauthVersionLast="47" xr6:coauthVersionMax="47" xr10:uidLastSave="{00000000-0000-0000-0000-000000000000}"/>
  <bookViews>
    <workbookView xWindow="-120" yWindow="-120" windowWidth="20730" windowHeight="11040" xr2:uid="{7CAF1F59-4207-45CB-AC6C-5DC2189D25D9}"/>
  </bookViews>
  <sheets>
    <sheet name="GAPDH_12.12.23" sheetId="9" r:id="rId1"/>
    <sheet name="TNFa_13.12.23" sheetId="8" r:id="rId2"/>
    <sheet name="GAPDH_26.02.24" sheetId="2" r:id="rId3"/>
    <sheet name="TNFa_26.02.24" sheetId="3" r:id="rId4"/>
    <sheet name="GAPDH_29.02.24" sheetId="5" r:id="rId5"/>
    <sheet name="TNFa_29.02.24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9" l="1"/>
  <c r="R35" i="9"/>
  <c r="L35" i="9"/>
  <c r="F35" i="9"/>
  <c r="R32" i="9"/>
  <c r="L32" i="9"/>
  <c r="F32" i="9"/>
  <c r="R29" i="9"/>
  <c r="L29" i="9"/>
  <c r="F29" i="9"/>
  <c r="R26" i="9"/>
  <c r="L26" i="9"/>
  <c r="F26" i="9"/>
  <c r="R23" i="9"/>
  <c r="L23" i="9"/>
  <c r="F23" i="9"/>
  <c r="R20" i="9"/>
  <c r="L20" i="9"/>
  <c r="F20" i="9"/>
  <c r="R17" i="9"/>
  <c r="L17" i="9"/>
  <c r="F17" i="9"/>
  <c r="R14" i="9"/>
  <c r="L14" i="9"/>
  <c r="F14" i="9"/>
  <c r="R11" i="9"/>
  <c r="L11" i="9"/>
  <c r="F11" i="9"/>
  <c r="R8" i="9"/>
  <c r="L8" i="9"/>
  <c r="F8" i="9"/>
  <c r="E78" i="8" l="1"/>
  <c r="E80" i="8" s="1"/>
  <c r="N74" i="8"/>
  <c r="V73" i="8"/>
  <c r="N73" i="8"/>
  <c r="V71" i="8"/>
  <c r="F71" i="8"/>
  <c r="V70" i="8"/>
  <c r="F69" i="8"/>
  <c r="F68" i="8"/>
  <c r="V65" i="8"/>
  <c r="N65" i="8"/>
  <c r="V63" i="8"/>
  <c r="F63" i="8"/>
  <c r="V62" i="8"/>
  <c r="N60" i="8"/>
  <c r="F60" i="8"/>
  <c r="N58" i="8"/>
  <c r="N57" i="8"/>
  <c r="V55" i="8"/>
  <c r="V54" i="8"/>
  <c r="N50" i="8"/>
  <c r="V49" i="8"/>
  <c r="N49" i="8"/>
  <c r="V47" i="8"/>
  <c r="N46" i="8"/>
  <c r="E41" i="8"/>
  <c r="F38" i="8"/>
  <c r="F76" i="8" s="1"/>
  <c r="V35" i="8"/>
  <c r="V72" i="8" s="1"/>
  <c r="N35" i="8"/>
  <c r="N72" i="8" s="1"/>
  <c r="F35" i="8"/>
  <c r="F74" i="8" s="1"/>
  <c r="V32" i="8"/>
  <c r="V69" i="8" s="1"/>
  <c r="N32" i="8"/>
  <c r="N71" i="8" s="1"/>
  <c r="F32" i="8"/>
  <c r="F70" i="8" s="1"/>
  <c r="V29" i="8"/>
  <c r="V68" i="8" s="1"/>
  <c r="N29" i="8"/>
  <c r="N67" i="8" s="1"/>
  <c r="F29" i="8"/>
  <c r="F67" i="8" s="1"/>
  <c r="V26" i="8"/>
  <c r="V64" i="8" s="1"/>
  <c r="N26" i="8"/>
  <c r="N64" i="8" s="1"/>
  <c r="F26" i="8"/>
  <c r="F65" i="8" s="1"/>
  <c r="V23" i="8"/>
  <c r="V61" i="8" s="1"/>
  <c r="N23" i="8"/>
  <c r="N62" i="8" s="1"/>
  <c r="F23" i="8"/>
  <c r="F62" i="8" s="1"/>
  <c r="V20" i="8"/>
  <c r="V59" i="8" s="1"/>
  <c r="N20" i="8"/>
  <c r="N59" i="8" s="1"/>
  <c r="F20" i="8"/>
  <c r="F59" i="8" s="1"/>
  <c r="V17" i="8"/>
  <c r="V56" i="8" s="1"/>
  <c r="N17" i="8"/>
  <c r="N56" i="8" s="1"/>
  <c r="F17" i="8"/>
  <c r="F54" i="8" s="1"/>
  <c r="V14" i="8"/>
  <c r="V53" i="8" s="1"/>
  <c r="N14" i="8"/>
  <c r="N51" i="8" s="1"/>
  <c r="F14" i="8"/>
  <c r="F51" i="8" s="1"/>
  <c r="AC11" i="8"/>
  <c r="AB11" i="8"/>
  <c r="AA11" i="8"/>
  <c r="V11" i="8"/>
  <c r="V48" i="8" s="1"/>
  <c r="N11" i="8"/>
  <c r="N48" i="8" s="1"/>
  <c r="F11" i="8"/>
  <c r="F50" i="8" s="1"/>
  <c r="AB10" i="8"/>
  <c r="AA10" i="8" s="1"/>
  <c r="AB9" i="8"/>
  <c r="AC9" i="8" s="1"/>
  <c r="V8" i="8"/>
  <c r="V45" i="8" s="1"/>
  <c r="N8" i="8"/>
  <c r="N45" i="8" s="1"/>
  <c r="F8" i="8"/>
  <c r="W61" i="8" l="1"/>
  <c r="X61" i="8" s="1"/>
  <c r="W47" i="8"/>
  <c r="X47" i="8" s="1"/>
  <c r="O56" i="8"/>
  <c r="P56" i="8" s="1"/>
  <c r="W69" i="8"/>
  <c r="X69" i="8" s="1"/>
  <c r="O60" i="8"/>
  <c r="P60" i="8" s="1"/>
  <c r="G74" i="8"/>
  <c r="H74" i="8" s="1"/>
  <c r="W62" i="8"/>
  <c r="X62" i="8" s="1"/>
  <c r="O51" i="8"/>
  <c r="P51" i="8" s="1"/>
  <c r="G59" i="8"/>
  <c r="H59" i="8" s="1"/>
  <c r="O72" i="8"/>
  <c r="P72" i="8" s="1"/>
  <c r="G63" i="8"/>
  <c r="H63" i="8" s="1"/>
  <c r="W45" i="8"/>
  <c r="X45" i="8" s="1"/>
  <c r="G67" i="8"/>
  <c r="H67" i="8" s="1"/>
  <c r="W72" i="8"/>
  <c r="X72" i="8" s="1"/>
  <c r="W54" i="8"/>
  <c r="X54" i="8" s="1"/>
  <c r="W63" i="8"/>
  <c r="X63" i="8" s="1"/>
  <c r="G76" i="8"/>
  <c r="H76" i="8" s="1"/>
  <c r="W55" i="8"/>
  <c r="X55" i="8" s="1"/>
  <c r="O65" i="8"/>
  <c r="P65" i="8" s="1"/>
  <c r="W73" i="8"/>
  <c r="X73" i="8" s="1"/>
  <c r="O74" i="8"/>
  <c r="P74" i="8" s="1"/>
  <c r="G50" i="8"/>
  <c r="H50" i="8" s="1"/>
  <c r="W53" i="8"/>
  <c r="X53" i="8" s="1"/>
  <c r="O62" i="8"/>
  <c r="P62" i="8" s="1"/>
  <c r="G70" i="8"/>
  <c r="H70" i="8" s="1"/>
  <c r="O46" i="8"/>
  <c r="P46" i="8" s="1"/>
  <c r="F52" i="8"/>
  <c r="G52" i="8" s="1"/>
  <c r="H52" i="8" s="1"/>
  <c r="F53" i="8"/>
  <c r="G53" i="8" s="1"/>
  <c r="H53" i="8" s="1"/>
  <c r="N52" i="8"/>
  <c r="O52" i="8" s="1"/>
  <c r="P52" i="8" s="1"/>
  <c r="F55" i="8"/>
  <c r="G55" i="8" s="1"/>
  <c r="H55" i="8" s="1"/>
  <c r="V57" i="8"/>
  <c r="W57" i="8" s="1"/>
  <c r="X57" i="8" s="1"/>
  <c r="AA9" i="8"/>
  <c r="F48" i="8"/>
  <c r="V50" i="8"/>
  <c r="W50" i="8" s="1"/>
  <c r="X50" i="8" s="1"/>
  <c r="N53" i="8"/>
  <c r="O53" i="8" s="1"/>
  <c r="P53" i="8" s="1"/>
  <c r="F56" i="8"/>
  <c r="G56" i="8" s="1"/>
  <c r="H56" i="8" s="1"/>
  <c r="V58" i="8"/>
  <c r="W58" i="8" s="1"/>
  <c r="X58" i="8" s="1"/>
  <c r="N61" i="8"/>
  <c r="O61" i="8" s="1"/>
  <c r="P61" i="8" s="1"/>
  <c r="F64" i="8"/>
  <c r="G64" i="8" s="1"/>
  <c r="H64" i="8" s="1"/>
  <c r="V66" i="8"/>
  <c r="W66" i="8" s="1"/>
  <c r="X66" i="8" s="1"/>
  <c r="N69" i="8"/>
  <c r="F72" i="8"/>
  <c r="G72" i="8" s="1"/>
  <c r="H72" i="8" s="1"/>
  <c r="V74" i="8"/>
  <c r="W74" i="8" s="1"/>
  <c r="X74" i="8" s="1"/>
  <c r="V46" i="8"/>
  <c r="W46" i="8" s="1"/>
  <c r="X46" i="8" s="1"/>
  <c r="N68" i="8"/>
  <c r="O68" i="8" s="1"/>
  <c r="P68" i="8" s="1"/>
  <c r="F49" i="8"/>
  <c r="G49" i="8" s="1"/>
  <c r="H49" i="8" s="1"/>
  <c r="V51" i="8"/>
  <c r="W51" i="8" s="1"/>
  <c r="X51" i="8" s="1"/>
  <c r="N54" i="8"/>
  <c r="O54" i="8" s="1"/>
  <c r="P54" i="8" s="1"/>
  <c r="F57" i="8"/>
  <c r="G57" i="8" s="1"/>
  <c r="H57" i="8" s="1"/>
  <c r="V67" i="8"/>
  <c r="W67" i="8" s="1"/>
  <c r="X67" i="8" s="1"/>
  <c r="N70" i="8"/>
  <c r="O70" i="8" s="1"/>
  <c r="P70" i="8" s="1"/>
  <c r="F73" i="8"/>
  <c r="G73" i="8" s="1"/>
  <c r="H73" i="8" s="1"/>
  <c r="F77" i="8"/>
  <c r="G77" i="8" s="1"/>
  <c r="H77" i="8" s="1"/>
  <c r="AC10" i="8"/>
  <c r="F61" i="8"/>
  <c r="G61" i="8" s="1"/>
  <c r="H61" i="8" s="1"/>
  <c r="N47" i="8"/>
  <c r="O47" i="8" s="1"/>
  <c r="P47" i="8" s="1"/>
  <c r="V52" i="8"/>
  <c r="W52" i="8" s="1"/>
  <c r="X52" i="8" s="1"/>
  <c r="N55" i="8"/>
  <c r="O55" i="8" s="1"/>
  <c r="P55" i="8" s="1"/>
  <c r="F58" i="8"/>
  <c r="G58" i="8" s="1"/>
  <c r="H58" i="8" s="1"/>
  <c r="V60" i="8"/>
  <c r="W60" i="8" s="1"/>
  <c r="X60" i="8" s="1"/>
  <c r="N63" i="8"/>
  <c r="O63" i="8" s="1"/>
  <c r="P63" i="8" s="1"/>
  <c r="F66" i="8"/>
  <c r="G66" i="8" s="1"/>
  <c r="H66" i="8" s="1"/>
  <c r="F75" i="8"/>
  <c r="G75" i="8" s="1"/>
  <c r="H75" i="8" s="1"/>
  <c r="N66" i="8"/>
  <c r="O66" i="8" s="1"/>
  <c r="P66" i="8" s="1"/>
  <c r="E79" i="8"/>
  <c r="W65" i="8" l="1"/>
  <c r="X65" i="8" s="1"/>
  <c r="O67" i="8"/>
  <c r="P67" i="8" s="1"/>
  <c r="O73" i="8"/>
  <c r="P73" i="8" s="1"/>
  <c r="O45" i="8"/>
  <c r="P45" i="8" s="1"/>
  <c r="O64" i="8"/>
  <c r="P64" i="8" s="1"/>
  <c r="W48" i="8"/>
  <c r="X48" i="8" s="1"/>
  <c r="G68" i="8"/>
  <c r="H68" i="8" s="1"/>
  <c r="O57" i="8"/>
  <c r="P57" i="8" s="1"/>
  <c r="W59" i="8"/>
  <c r="X59" i="8" s="1"/>
  <c r="O59" i="8"/>
  <c r="P59" i="8" s="1"/>
  <c r="W56" i="8"/>
  <c r="X56" i="8" s="1"/>
  <c r="W68" i="8"/>
  <c r="X68" i="8" s="1"/>
  <c r="G69" i="8"/>
  <c r="H69" i="8" s="1"/>
  <c r="O69" i="8"/>
  <c r="P69" i="8" s="1"/>
  <c r="G48" i="8"/>
  <c r="H48" i="8" s="1"/>
  <c r="O58" i="8"/>
  <c r="P58" i="8" s="1"/>
  <c r="G62" i="8"/>
  <c r="H62" i="8" s="1"/>
  <c r="G51" i="8"/>
  <c r="H51" i="8" s="1"/>
  <c r="W71" i="8"/>
  <c r="X71" i="8" s="1"/>
  <c r="O48" i="8"/>
  <c r="P48" i="8" s="1"/>
  <c r="W70" i="8"/>
  <c r="X70" i="8" s="1"/>
  <c r="G60" i="8"/>
  <c r="H60" i="8" s="1"/>
  <c r="O50" i="8"/>
  <c r="P50" i="8" s="1"/>
  <c r="G71" i="8"/>
  <c r="H71" i="8" s="1"/>
  <c r="O49" i="8"/>
  <c r="P49" i="8" s="1"/>
  <c r="O71" i="8"/>
  <c r="P71" i="8" s="1"/>
  <c r="W64" i="8"/>
  <c r="X64" i="8" s="1"/>
  <c r="W49" i="8"/>
  <c r="X49" i="8" s="1"/>
  <c r="G65" i="8"/>
  <c r="H65" i="8" s="1"/>
  <c r="G54" i="8"/>
  <c r="H54" i="8" s="1"/>
  <c r="K38" i="6" l="1"/>
  <c r="E38" i="6"/>
  <c r="F35" i="6"/>
  <c r="L35" i="6" s="1"/>
  <c r="F32" i="6"/>
  <c r="L33" i="6" s="1"/>
  <c r="F29" i="6"/>
  <c r="L31" i="6" s="1"/>
  <c r="M31" i="6" s="1"/>
  <c r="F26" i="6"/>
  <c r="L26" i="6" s="1"/>
  <c r="F23" i="6"/>
  <c r="L23" i="6" s="1"/>
  <c r="M23" i="6" s="1"/>
  <c r="F20" i="6"/>
  <c r="L21" i="6" s="1"/>
  <c r="M21" i="6" s="1"/>
  <c r="F17" i="6"/>
  <c r="L19" i="6" s="1"/>
  <c r="M19" i="6" s="1"/>
  <c r="F14" i="6"/>
  <c r="L14" i="6" s="1"/>
  <c r="M14" i="6" s="1"/>
  <c r="R11" i="6"/>
  <c r="S11" i="6" s="1"/>
  <c r="Q11" i="6"/>
  <c r="F11" i="6"/>
  <c r="L13" i="6" s="1"/>
  <c r="M13" i="6" s="1"/>
  <c r="S10" i="6"/>
  <c r="R10" i="6"/>
  <c r="Q10" i="6" s="1"/>
  <c r="R9" i="6"/>
  <c r="S9" i="6" s="1"/>
  <c r="F8" i="6"/>
  <c r="E38" i="5"/>
  <c r="F35" i="5"/>
  <c r="F32" i="5"/>
  <c r="F29" i="5"/>
  <c r="F26" i="5"/>
  <c r="F23" i="5"/>
  <c r="F20" i="5"/>
  <c r="F17" i="5"/>
  <c r="F14" i="5"/>
  <c r="F11" i="5"/>
  <c r="F8" i="5"/>
  <c r="R11" i="3"/>
  <c r="S11" i="3" s="1"/>
  <c r="R10" i="3"/>
  <c r="Q10" i="3" s="1"/>
  <c r="R9" i="3"/>
  <c r="S9" i="3" s="1"/>
  <c r="M26" i="6" l="1"/>
  <c r="M33" i="6"/>
  <c r="M35" i="6"/>
  <c r="L16" i="6"/>
  <c r="M16" i="6" s="1"/>
  <c r="L11" i="6"/>
  <c r="M11" i="6" s="1"/>
  <c r="N11" i="6" s="1"/>
  <c r="L12" i="6"/>
  <c r="M12" i="6" s="1"/>
  <c r="N12" i="6" s="1"/>
  <c r="L18" i="6"/>
  <c r="M18" i="6" s="1"/>
  <c r="N18" i="6" s="1"/>
  <c r="L15" i="6"/>
  <c r="M15" i="6" s="1"/>
  <c r="N15" i="6" s="1"/>
  <c r="L36" i="6"/>
  <c r="M36" i="6" s="1"/>
  <c r="N23" i="6"/>
  <c r="N26" i="6"/>
  <c r="L28" i="6"/>
  <c r="N16" i="6"/>
  <c r="N31" i="6"/>
  <c r="N13" i="6"/>
  <c r="N19" i="6"/>
  <c r="L30" i="6"/>
  <c r="N33" i="6"/>
  <c r="N21" i="6"/>
  <c r="N35" i="6"/>
  <c r="N36" i="6"/>
  <c r="N14" i="6"/>
  <c r="L27" i="6"/>
  <c r="L24" i="6"/>
  <c r="L17" i="6"/>
  <c r="L22" i="6"/>
  <c r="L29" i="6"/>
  <c r="L34" i="6"/>
  <c r="Q9" i="6"/>
  <c r="L20" i="6"/>
  <c r="L25" i="6"/>
  <c r="L32" i="6"/>
  <c r="L37" i="6"/>
  <c r="Q11" i="3"/>
  <c r="Q9" i="3"/>
  <c r="S10" i="3"/>
  <c r="M24" i="6" l="1"/>
  <c r="N24" i="6" s="1"/>
  <c r="M25" i="6"/>
  <c r="N25" i="6" s="1"/>
  <c r="M27" i="6"/>
  <c r="N27" i="6" s="1"/>
  <c r="M30" i="6"/>
  <c r="N30" i="6" s="1"/>
  <c r="M20" i="6"/>
  <c r="N20" i="6" s="1"/>
  <c r="M37" i="6"/>
  <c r="N37" i="6" s="1"/>
  <c r="M28" i="6"/>
  <c r="N28" i="6" s="1"/>
  <c r="M17" i="6"/>
  <c r="N17" i="6" s="1"/>
  <c r="M32" i="6"/>
  <c r="N32" i="6" s="1"/>
  <c r="M34" i="6"/>
  <c r="N34" i="6" s="1"/>
  <c r="M29" i="6"/>
  <c r="N29" i="6" s="1"/>
  <c r="M22" i="6"/>
  <c r="N22" i="6" s="1"/>
  <c r="L33" i="3"/>
  <c r="L34" i="3"/>
  <c r="L31" i="3"/>
  <c r="L27" i="3"/>
  <c r="L26" i="3"/>
  <c r="L24" i="3"/>
  <c r="L19" i="3"/>
  <c r="L17" i="3"/>
  <c r="E38" i="3"/>
  <c r="F35" i="3"/>
  <c r="L35" i="3" s="1"/>
  <c r="F32" i="3"/>
  <c r="L32" i="3" s="1"/>
  <c r="F29" i="3"/>
  <c r="L30" i="3" s="1"/>
  <c r="F26" i="3"/>
  <c r="L28" i="3" s="1"/>
  <c r="F23" i="3"/>
  <c r="L25" i="3" s="1"/>
  <c r="F20" i="3"/>
  <c r="L21" i="3" s="1"/>
  <c r="F17" i="3"/>
  <c r="L18" i="3" s="1"/>
  <c r="F14" i="3"/>
  <c r="L14" i="3" s="1"/>
  <c r="F11" i="3"/>
  <c r="L12" i="3" s="1"/>
  <c r="F8" i="3"/>
  <c r="K38" i="3"/>
  <c r="E38" i="2"/>
  <c r="M32" i="3" l="1"/>
  <c r="N32" i="3" s="1"/>
  <c r="M35" i="3"/>
  <c r="N35" i="3" s="1"/>
  <c r="M21" i="3"/>
  <c r="N21" i="3" s="1"/>
  <c r="M19" i="3"/>
  <c r="N19" i="3" s="1"/>
  <c r="M31" i="3"/>
  <c r="N31" i="3" s="1"/>
  <c r="M12" i="3"/>
  <c r="N12" i="3" s="1"/>
  <c r="M34" i="3"/>
  <c r="N34" i="3" s="1"/>
  <c r="M14" i="3"/>
  <c r="N14" i="3" s="1"/>
  <c r="M26" i="3"/>
  <c r="N26" i="3" s="1"/>
  <c r="M25" i="3"/>
  <c r="N25" i="3" s="1"/>
  <c r="M28" i="3"/>
  <c r="N28" i="3" s="1"/>
  <c r="M30" i="3"/>
  <c r="N30" i="3" s="1"/>
  <c r="L20" i="3"/>
  <c r="M20" i="3" s="1"/>
  <c r="N20" i="3" s="1"/>
  <c r="L37" i="3"/>
  <c r="M37" i="3" s="1"/>
  <c r="N37" i="3" s="1"/>
  <c r="L15" i="3"/>
  <c r="M17" i="3" s="1"/>
  <c r="N17" i="3" s="1"/>
  <c r="L22" i="3"/>
  <c r="M22" i="3" s="1"/>
  <c r="N22" i="3" s="1"/>
  <c r="L29" i="3"/>
  <c r="M29" i="3" s="1"/>
  <c r="N29" i="3" s="1"/>
  <c r="L36" i="3"/>
  <c r="M36" i="3" s="1"/>
  <c r="N36" i="3" s="1"/>
  <c r="L16" i="3"/>
  <c r="M16" i="3" s="1"/>
  <c r="N16" i="3" s="1"/>
  <c r="L13" i="3"/>
  <c r="M13" i="3" s="1"/>
  <c r="N13" i="3" s="1"/>
  <c r="L23" i="3"/>
  <c r="M23" i="3" s="1"/>
  <c r="N23" i="3" s="1"/>
  <c r="L11" i="3"/>
  <c r="M11" i="3" s="1"/>
  <c r="N11" i="3" s="1"/>
  <c r="M24" i="3" l="1"/>
  <c r="N24" i="3" s="1"/>
  <c r="M27" i="3"/>
  <c r="N27" i="3" s="1"/>
  <c r="M15" i="3"/>
  <c r="N15" i="3" s="1"/>
  <c r="M18" i="3"/>
  <c r="N18" i="3" s="1"/>
  <c r="M33" i="3"/>
  <c r="N33" i="3" s="1"/>
  <c r="F35" i="2"/>
  <c r="F32" i="2"/>
  <c r="F29" i="2"/>
  <c r="F26" i="2"/>
  <c r="F23" i="2"/>
  <c r="F20" i="2"/>
  <c r="F17" i="2"/>
  <c r="F14" i="2"/>
  <c r="F11" i="2"/>
  <c r="F8" i="2"/>
</calcChain>
</file>

<file path=xl/sharedStrings.xml><?xml version="1.0" encoding="utf-8"?>
<sst xmlns="http://schemas.openxmlformats.org/spreadsheetml/2006/main" count="389" uniqueCount="75">
  <si>
    <t>(Sham-VEH vs. 6OHDA-VEH vs. 6OHDA-ABA)</t>
  </si>
  <si>
    <t>Gen</t>
  </si>
  <si>
    <t>Condicion</t>
  </si>
  <si>
    <t>Muestra</t>
  </si>
  <si>
    <t>CT</t>
  </si>
  <si>
    <t>CT Mean</t>
  </si>
  <si>
    <t>Blank</t>
  </si>
  <si>
    <t>6-OHDA</t>
  </si>
  <si>
    <t>6-OHDA + ABA</t>
  </si>
  <si>
    <t>SHAM</t>
  </si>
  <si>
    <t>GAPDH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</si>
  <si>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</si>
  <si>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</si>
  <si>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</si>
  <si>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</si>
  <si>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</si>
  <si>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</si>
  <si>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</si>
  <si>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</si>
  <si>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</si>
  <si>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Resultados GADPH (Pull_triplicados)</t>
  </si>
  <si>
    <r>
      <t>Resultados TNF</t>
    </r>
    <r>
      <rPr>
        <b/>
        <sz val="15"/>
        <rFont val="Calibri"/>
        <family val="2"/>
      </rPr>
      <t>α</t>
    </r>
    <r>
      <rPr>
        <b/>
        <sz val="15"/>
        <rFont val="Calibri"/>
        <family val="2"/>
        <scheme val="minor"/>
      </rPr>
      <t xml:space="preserve"> (Pull_triplicados)</t>
    </r>
  </si>
  <si>
    <t>TNFα</t>
  </si>
  <si>
    <t>Undetermined</t>
  </si>
  <si>
    <t>Mediana SHAM-VEH</t>
  </si>
  <si>
    <t xml:space="preserve">ΔCT </t>
  </si>
  <si>
    <t xml:space="preserve">ΔΔCT </t>
  </si>
  <si>
    <t xml:space="preserve">2-ΔΔCT </t>
  </si>
  <si>
    <r>
      <t>CTTNF</t>
    </r>
    <r>
      <rPr>
        <sz val="10"/>
        <rFont val="Calibri"/>
        <family val="2"/>
      </rPr>
      <t>α</t>
    </r>
    <r>
      <rPr>
        <sz val="10"/>
        <rFont val="Calibri"/>
        <family val="2"/>
        <scheme val="minor"/>
      </rPr>
      <t xml:space="preserve"> - CT</t>
    </r>
    <r>
      <rPr>
        <sz val="7"/>
        <rFont val="Calibri"/>
        <family val="2"/>
        <scheme val="minor"/>
      </rPr>
      <t>GADPH (mean)</t>
    </r>
  </si>
  <si>
    <r>
      <t>ΔCT</t>
    </r>
    <r>
      <rPr>
        <sz val="7"/>
        <rFont val="Calibri"/>
        <family val="2"/>
        <scheme val="minor"/>
      </rPr>
      <t>TNF</t>
    </r>
    <r>
      <rPr>
        <sz val="7"/>
        <rFont val="Calibri"/>
        <family val="2"/>
      </rPr>
      <t>α</t>
    </r>
    <r>
      <rPr>
        <sz val="7"/>
        <rFont val="Calibri"/>
        <family val="2"/>
        <scheme val="minor"/>
      </rPr>
      <t xml:space="preserve"> (animal)</t>
    </r>
    <r>
      <rPr>
        <sz val="10"/>
        <rFont val="Calibri"/>
        <family val="2"/>
        <scheme val="minor"/>
      </rPr>
      <t xml:space="preserve"> - ΔCT</t>
    </r>
    <r>
      <rPr>
        <sz val="7"/>
        <rFont val="Calibri"/>
        <family val="2"/>
        <scheme val="minor"/>
      </rPr>
      <t>TNFα (control)</t>
    </r>
  </si>
  <si>
    <t>Mediana SHAM -VEH (P2.2)</t>
  </si>
  <si>
    <t>Pasa normalidad (Shapiro-Wilk test)</t>
  </si>
  <si>
    <t>6-OHDA+ABA</t>
  </si>
  <si>
    <t>Mean</t>
  </si>
  <si>
    <t>Std. Deviation</t>
  </si>
  <si>
    <t>Menos 2SD</t>
  </si>
  <si>
    <t>Más 2SD</t>
  </si>
  <si>
    <t>FEMALE ACC</t>
  </si>
  <si>
    <r>
      <t>Resultados TNF-</t>
    </r>
    <r>
      <rPr>
        <b/>
        <sz val="15"/>
        <rFont val="Calibri"/>
        <family val="2"/>
      </rPr>
      <t>α</t>
    </r>
    <r>
      <rPr>
        <b/>
        <sz val="15"/>
        <rFont val="Calibri"/>
        <family val="2"/>
        <scheme val="minor"/>
      </rPr>
      <t xml:space="preserve"> (triplicados)</t>
    </r>
  </si>
  <si>
    <t>FEMALE TNF-α expression</t>
  </si>
  <si>
    <t>GADPH</t>
  </si>
  <si>
    <t>77.1</t>
  </si>
  <si>
    <t>75.0</t>
  </si>
  <si>
    <t>61.0</t>
  </si>
  <si>
    <t>77.2</t>
  </si>
  <si>
    <t>75.1</t>
  </si>
  <si>
    <t>61.1</t>
  </si>
  <si>
    <t>77.3</t>
  </si>
  <si>
    <t>75.2</t>
  </si>
  <si>
    <t>61.2</t>
  </si>
  <si>
    <t>83.0</t>
  </si>
  <si>
    <t>75.3</t>
  </si>
  <si>
    <t>61.3</t>
  </si>
  <si>
    <t>83.1</t>
  </si>
  <si>
    <t>79.0</t>
  </si>
  <si>
    <t>69.0</t>
  </si>
  <si>
    <t>83.2</t>
  </si>
  <si>
    <t>79.1</t>
  </si>
  <si>
    <t>69.1</t>
  </si>
  <si>
    <t>85.0</t>
  </si>
  <si>
    <t>79.2</t>
  </si>
  <si>
    <t>69.2</t>
  </si>
  <si>
    <t>85.1</t>
  </si>
  <si>
    <t>81.0</t>
  </si>
  <si>
    <t>73.0</t>
  </si>
  <si>
    <t>85.2</t>
  </si>
  <si>
    <t>81.1</t>
  </si>
  <si>
    <t>73.1</t>
  </si>
  <si>
    <t>85.3</t>
  </si>
  <si>
    <t>81.2</t>
  </si>
  <si>
    <t>73.2</t>
  </si>
  <si>
    <r>
      <t>CT</t>
    </r>
    <r>
      <rPr>
        <sz val="7"/>
        <rFont val="Calibri"/>
        <family val="2"/>
        <scheme val="minor"/>
      </rPr>
      <t>TNF-α</t>
    </r>
    <r>
      <rPr>
        <sz val="10"/>
        <rFont val="Calibri"/>
        <family val="2"/>
        <scheme val="minor"/>
      </rPr>
      <t xml:space="preserve"> - CT</t>
    </r>
    <r>
      <rPr>
        <sz val="7"/>
        <rFont val="Calibri"/>
        <family val="2"/>
        <scheme val="minor"/>
      </rPr>
      <t>GADPH (mean)</t>
    </r>
  </si>
  <si>
    <r>
      <t>ΔCT</t>
    </r>
    <r>
      <rPr>
        <sz val="7"/>
        <rFont val="Calibri"/>
        <family val="2"/>
        <scheme val="minor"/>
      </rPr>
      <t>TNF-α (animal)</t>
    </r>
    <r>
      <rPr>
        <sz val="10"/>
        <rFont val="Calibri"/>
        <family val="2"/>
        <scheme val="minor"/>
      </rPr>
      <t xml:space="preserve"> - ΔCT</t>
    </r>
    <r>
      <rPr>
        <sz val="7"/>
        <rFont val="Calibri"/>
        <family val="2"/>
        <scheme val="minor"/>
      </rPr>
      <t>TNF-α (control)</t>
    </r>
  </si>
  <si>
    <t>TNF-α</t>
  </si>
  <si>
    <t>Resultados GADPH (triplicados)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</si>
</sst>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1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7"/>
      <name val="Calibri"/>
      <family val="2"/>
      <scheme val="minor"/>
    </font>
    <font>
      <sz val="7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2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EC8E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FF00"/>
        <bgColor rgb="FF00FF00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BBA"/>
        <bgColor indexed="64"/>
      </patternFill>
    </fill>
    <fill>
      <patternFill patternType="solid">
        <fgColor rgb="FFFFD9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FF00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9">
    <xf numFmtId="0" fontId="0" fillId="0" borderId="0" xfId="0"/>
    <xf numFmtId="0" fontId="2" fillId="0" borderId="0" xfId="0" applyFont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0" fillId="9" borderId="3" xfId="0" applyNumberFormat="1" applyFill="1" applyBorder="1" applyAlignment="1">
      <alignment horizontal="center" vertical="center"/>
    </xf>
    <xf numFmtId="0" fontId="2" fillId="10" borderId="27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11" fillId="10" borderId="28" xfId="0" applyFont="1" applyFill="1" applyBorder="1" applyAlignment="1">
      <alignment horizontal="center" vertical="center"/>
    </xf>
    <xf numFmtId="0" fontId="11" fillId="10" borderId="16" xfId="0" applyFont="1" applyFill="1" applyBorder="1" applyAlignment="1">
      <alignment horizontal="center" vertical="center"/>
    </xf>
    <xf numFmtId="164" fontId="0" fillId="9" borderId="0" xfId="0" applyNumberFormat="1" applyFill="1" applyAlignment="1">
      <alignment horizontal="center"/>
    </xf>
    <xf numFmtId="164" fontId="5" fillId="0" borderId="27" xfId="0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164" fontId="7" fillId="0" borderId="3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7" fillId="0" borderId="30" xfId="0" applyNumberFormat="1" applyFon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64" fontId="15" fillId="0" borderId="12" xfId="0" applyNumberFormat="1" applyFont="1" applyBorder="1" applyAlignment="1">
      <alignment horizontal="center" vertical="center" wrapText="1"/>
    </xf>
    <xf numFmtId="164" fontId="15" fillId="0" borderId="9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164" fontId="15" fillId="0" borderId="6" xfId="0" applyNumberFormat="1" applyFont="1" applyBorder="1" applyAlignment="1">
      <alignment horizontal="center" vertical="center" wrapText="1"/>
    </xf>
    <xf numFmtId="164" fontId="15" fillId="0" borderId="15" xfId="0" applyNumberFormat="1" applyFont="1" applyBorder="1" applyAlignment="1">
      <alignment horizontal="center" vertical="center" wrapText="1"/>
    </xf>
    <xf numFmtId="164" fontId="15" fillId="0" borderId="29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7" fillId="0" borderId="28" xfId="0" applyNumberFormat="1" applyFont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64" fontId="7" fillId="0" borderId="29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8" fillId="9" borderId="0" xfId="0" applyFont="1" applyFill="1" applyAlignment="1">
      <alignment horizont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/>
    </xf>
    <xf numFmtId="0" fontId="8" fillId="12" borderId="0" xfId="0" applyFont="1" applyFill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/>
    </xf>
    <xf numFmtId="0" fontId="2" fillId="10" borderId="29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24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10" fillId="0" borderId="23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2" fontId="15" fillId="0" borderId="29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164" fontId="5" fillId="9" borderId="0" xfId="0" applyNumberFormat="1" applyFont="1" applyFill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13" borderId="3" xfId="0" applyFont="1" applyFill="1" applyBorder="1" applyAlignment="1">
      <alignment horizontal="center" vertical="center"/>
    </xf>
    <xf numFmtId="164" fontId="5" fillId="13" borderId="4" xfId="0" applyNumberFormat="1" applyFont="1" applyFill="1" applyBorder="1" applyAlignment="1">
      <alignment horizontal="center" vertical="center"/>
    </xf>
    <xf numFmtId="164" fontId="5" fillId="13" borderId="27" xfId="0" applyNumberFormat="1" applyFont="1" applyFill="1" applyBorder="1" applyAlignment="1">
      <alignment horizontal="center" vertical="center"/>
    </xf>
    <xf numFmtId="164" fontId="5" fillId="13" borderId="5" xfId="0" applyNumberFormat="1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center" vertical="center"/>
    </xf>
    <xf numFmtId="0" fontId="4" fillId="13" borderId="0" xfId="0" applyFont="1" applyFill="1" applyAlignment="1">
      <alignment horizontal="center" vertical="center"/>
    </xf>
    <xf numFmtId="164" fontId="5" fillId="13" borderId="8" xfId="0" applyNumberFormat="1" applyFont="1" applyFill="1" applyBorder="1" applyAlignment="1">
      <alignment horizontal="center" vertical="center"/>
    </xf>
    <xf numFmtId="0" fontId="5" fillId="13" borderId="30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horizontal="center" vertical="center"/>
    </xf>
    <xf numFmtId="0" fontId="4" fillId="13" borderId="6" xfId="0" applyFont="1" applyFill="1" applyBorder="1" applyAlignment="1">
      <alignment horizontal="center" vertical="center"/>
    </xf>
    <xf numFmtId="0" fontId="4" fillId="13" borderId="15" xfId="0" applyFont="1" applyFill="1" applyBorder="1" applyAlignment="1">
      <alignment horizontal="center" vertical="center"/>
    </xf>
    <xf numFmtId="164" fontId="5" fillId="13" borderId="16" xfId="0" applyNumberFormat="1" applyFont="1" applyFill="1" applyBorder="1" applyAlignment="1">
      <alignment horizontal="center" vertical="center"/>
    </xf>
    <xf numFmtId="0" fontId="5" fillId="13" borderId="28" xfId="0" applyFont="1" applyFill="1" applyBorder="1" applyAlignment="1">
      <alignment horizontal="center" vertical="center"/>
    </xf>
    <xf numFmtId="0" fontId="5" fillId="13" borderId="16" xfId="0" applyFont="1" applyFill="1" applyBorder="1" applyAlignment="1">
      <alignment horizontal="center" vertical="center"/>
    </xf>
    <xf numFmtId="0" fontId="5" fillId="13" borderId="29" xfId="0" applyFont="1" applyFill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164" fontId="5" fillId="0" borderId="36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/>
    </xf>
    <xf numFmtId="164" fontId="5" fillId="0" borderId="37" xfId="0" applyNumberFormat="1" applyFont="1" applyBorder="1" applyAlignment="1">
      <alignment horizontal="center" vertical="center"/>
    </xf>
    <xf numFmtId="164" fontId="5" fillId="13" borderId="36" xfId="0" applyNumberFormat="1" applyFont="1" applyFill="1" applyBorder="1" applyAlignment="1">
      <alignment horizontal="center" vertical="center"/>
    </xf>
    <xf numFmtId="164" fontId="5" fillId="13" borderId="23" xfId="0" applyNumberFormat="1" applyFont="1" applyFill="1" applyBorder="1" applyAlignment="1">
      <alignment horizontal="center" vertical="center"/>
    </xf>
    <xf numFmtId="164" fontId="5" fillId="13" borderId="32" xfId="0" applyNumberFormat="1" applyFont="1" applyFill="1" applyBorder="1" applyAlignment="1">
      <alignment horizontal="center" vertical="center"/>
    </xf>
    <xf numFmtId="164" fontId="5" fillId="13" borderId="20" xfId="0" applyNumberFormat="1" applyFont="1" applyFill="1" applyBorder="1" applyAlignment="1">
      <alignment horizontal="center" vertical="center"/>
    </xf>
    <xf numFmtId="0" fontId="4" fillId="13" borderId="21" xfId="0" applyFont="1" applyFill="1" applyBorder="1" applyAlignment="1">
      <alignment horizontal="center" vertical="center"/>
    </xf>
    <xf numFmtId="164" fontId="5" fillId="13" borderId="22" xfId="0" applyNumberFormat="1" applyFont="1" applyFill="1" applyBorder="1" applyAlignment="1">
      <alignment horizontal="center" vertical="center"/>
    </xf>
    <xf numFmtId="164" fontId="5" fillId="13" borderId="37" xfId="0" applyNumberFormat="1" applyFont="1" applyFill="1" applyBorder="1" applyAlignment="1">
      <alignment horizontal="center" vertical="center"/>
    </xf>
    <xf numFmtId="0" fontId="4" fillId="13" borderId="14" xfId="0" applyFont="1" applyFill="1" applyBorder="1" applyAlignment="1">
      <alignment horizontal="center" vertical="center"/>
    </xf>
    <xf numFmtId="164" fontId="5" fillId="13" borderId="30" xfId="0" applyNumberFormat="1" applyFont="1" applyFill="1" applyBorder="1" applyAlignment="1">
      <alignment horizontal="center" vertical="center"/>
    </xf>
    <xf numFmtId="164" fontId="5" fillId="13" borderId="9" xfId="0" applyNumberFormat="1" applyFont="1" applyFill="1" applyBorder="1" applyAlignment="1">
      <alignment horizontal="center" vertical="center"/>
    </xf>
    <xf numFmtId="164" fontId="5" fillId="13" borderId="13" xfId="0" applyNumberFormat="1" applyFont="1" applyFill="1" applyBorder="1" applyAlignment="1">
      <alignment horizontal="center" vertical="center"/>
    </xf>
    <xf numFmtId="0" fontId="4" fillId="13" borderId="18" xfId="0" applyFont="1" applyFill="1" applyBorder="1" applyAlignment="1">
      <alignment horizontal="center" vertical="center"/>
    </xf>
    <xf numFmtId="164" fontId="5" fillId="13" borderId="19" xfId="0" applyNumberFormat="1" applyFont="1" applyFill="1" applyBorder="1" applyAlignment="1">
      <alignment horizontal="center" vertical="center"/>
    </xf>
    <xf numFmtId="164" fontId="5" fillId="13" borderId="31" xfId="0" applyNumberFormat="1" applyFont="1" applyFill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0" fontId="5" fillId="13" borderId="23" xfId="0" applyFont="1" applyFill="1" applyBorder="1" applyAlignment="1">
      <alignment horizontal="center" vertical="center"/>
    </xf>
    <xf numFmtId="0" fontId="6" fillId="14" borderId="21" xfId="0" applyFont="1" applyFill="1" applyBorder="1" applyAlignment="1">
      <alignment horizontal="center" vertical="center"/>
    </xf>
    <xf numFmtId="0" fontId="6" fillId="14" borderId="14" xfId="0" applyFont="1" applyFill="1" applyBorder="1" applyAlignment="1">
      <alignment horizontal="center" vertical="center"/>
    </xf>
    <xf numFmtId="0" fontId="16" fillId="13" borderId="18" xfId="0" applyFont="1" applyFill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164" fontId="5" fillId="13" borderId="28" xfId="0" applyNumberFormat="1" applyFont="1" applyFill="1" applyBorder="1" applyAlignment="1">
      <alignment horizontal="center" vertical="center"/>
    </xf>
    <xf numFmtId="164" fontId="5" fillId="13" borderId="29" xfId="0" applyNumberFormat="1" applyFont="1" applyFill="1" applyBorder="1" applyAlignment="1">
      <alignment horizontal="center" vertical="center"/>
    </xf>
    <xf numFmtId="0" fontId="4" fillId="9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BEDE4-6456-4895-A5A5-9D0B1B07323B}">
  <dimension ref="B1:R40"/>
  <sheetViews>
    <sheetView tabSelected="1" workbookViewId="0">
      <selection activeCell="G4" sqref="G4"/>
    </sheetView>
  </sheetViews>
  <sheetFormatPr baseColWidth="10" defaultRowHeight="15" x14ac:dyDescent="0.25"/>
  <cols>
    <col min="1" max="1" width="2.5703125" customWidth="1"/>
    <col min="2" max="12" width="19" customWidth="1"/>
    <col min="14" max="18" width="19" customWidth="1"/>
    <col min="257" max="257" width="2.5703125" customWidth="1"/>
    <col min="258" max="268" width="19" customWidth="1"/>
    <col min="270" max="274" width="19" customWidth="1"/>
    <col min="513" max="513" width="2.5703125" customWidth="1"/>
    <col min="514" max="524" width="19" customWidth="1"/>
    <col min="526" max="530" width="19" customWidth="1"/>
    <col min="769" max="769" width="2.5703125" customWidth="1"/>
    <col min="770" max="780" width="19" customWidth="1"/>
    <col min="782" max="786" width="19" customWidth="1"/>
    <col min="1025" max="1025" width="2.5703125" customWidth="1"/>
    <col min="1026" max="1036" width="19" customWidth="1"/>
    <col min="1038" max="1042" width="19" customWidth="1"/>
    <col min="1281" max="1281" width="2.5703125" customWidth="1"/>
    <col min="1282" max="1292" width="19" customWidth="1"/>
    <col min="1294" max="1298" width="19" customWidth="1"/>
    <col min="1537" max="1537" width="2.5703125" customWidth="1"/>
    <col min="1538" max="1548" width="19" customWidth="1"/>
    <col min="1550" max="1554" width="19" customWidth="1"/>
    <col min="1793" max="1793" width="2.5703125" customWidth="1"/>
    <col min="1794" max="1804" width="19" customWidth="1"/>
    <col min="1806" max="1810" width="19" customWidth="1"/>
    <col min="2049" max="2049" width="2.5703125" customWidth="1"/>
    <col min="2050" max="2060" width="19" customWidth="1"/>
    <col min="2062" max="2066" width="19" customWidth="1"/>
    <col min="2305" max="2305" width="2.5703125" customWidth="1"/>
    <col min="2306" max="2316" width="19" customWidth="1"/>
    <col min="2318" max="2322" width="19" customWidth="1"/>
    <col min="2561" max="2561" width="2.5703125" customWidth="1"/>
    <col min="2562" max="2572" width="19" customWidth="1"/>
    <col min="2574" max="2578" width="19" customWidth="1"/>
    <col min="2817" max="2817" width="2.5703125" customWidth="1"/>
    <col min="2818" max="2828" width="19" customWidth="1"/>
    <col min="2830" max="2834" width="19" customWidth="1"/>
    <col min="3073" max="3073" width="2.5703125" customWidth="1"/>
    <col min="3074" max="3084" width="19" customWidth="1"/>
    <col min="3086" max="3090" width="19" customWidth="1"/>
    <col min="3329" max="3329" width="2.5703125" customWidth="1"/>
    <col min="3330" max="3340" width="19" customWidth="1"/>
    <col min="3342" max="3346" width="19" customWidth="1"/>
    <col min="3585" max="3585" width="2.5703125" customWidth="1"/>
    <col min="3586" max="3596" width="19" customWidth="1"/>
    <col min="3598" max="3602" width="19" customWidth="1"/>
    <col min="3841" max="3841" width="2.5703125" customWidth="1"/>
    <col min="3842" max="3852" width="19" customWidth="1"/>
    <col min="3854" max="3858" width="19" customWidth="1"/>
    <col min="4097" max="4097" width="2.5703125" customWidth="1"/>
    <col min="4098" max="4108" width="19" customWidth="1"/>
    <col min="4110" max="4114" width="19" customWidth="1"/>
    <col min="4353" max="4353" width="2.5703125" customWidth="1"/>
    <col min="4354" max="4364" width="19" customWidth="1"/>
    <col min="4366" max="4370" width="19" customWidth="1"/>
    <col min="4609" max="4609" width="2.5703125" customWidth="1"/>
    <col min="4610" max="4620" width="19" customWidth="1"/>
    <col min="4622" max="4626" width="19" customWidth="1"/>
    <col min="4865" max="4865" width="2.5703125" customWidth="1"/>
    <col min="4866" max="4876" width="19" customWidth="1"/>
    <col min="4878" max="4882" width="19" customWidth="1"/>
    <col min="5121" max="5121" width="2.5703125" customWidth="1"/>
    <col min="5122" max="5132" width="19" customWidth="1"/>
    <col min="5134" max="5138" width="19" customWidth="1"/>
    <col min="5377" max="5377" width="2.5703125" customWidth="1"/>
    <col min="5378" max="5388" width="19" customWidth="1"/>
    <col min="5390" max="5394" width="19" customWidth="1"/>
    <col min="5633" max="5633" width="2.5703125" customWidth="1"/>
    <col min="5634" max="5644" width="19" customWidth="1"/>
    <col min="5646" max="5650" width="19" customWidth="1"/>
    <col min="5889" max="5889" width="2.5703125" customWidth="1"/>
    <col min="5890" max="5900" width="19" customWidth="1"/>
    <col min="5902" max="5906" width="19" customWidth="1"/>
    <col min="6145" max="6145" width="2.5703125" customWidth="1"/>
    <col min="6146" max="6156" width="19" customWidth="1"/>
    <col min="6158" max="6162" width="19" customWidth="1"/>
    <col min="6401" max="6401" width="2.5703125" customWidth="1"/>
    <col min="6402" max="6412" width="19" customWidth="1"/>
    <col min="6414" max="6418" width="19" customWidth="1"/>
    <col min="6657" max="6657" width="2.5703125" customWidth="1"/>
    <col min="6658" max="6668" width="19" customWidth="1"/>
    <col min="6670" max="6674" width="19" customWidth="1"/>
    <col min="6913" max="6913" width="2.5703125" customWidth="1"/>
    <col min="6914" max="6924" width="19" customWidth="1"/>
    <col min="6926" max="6930" width="19" customWidth="1"/>
    <col min="7169" max="7169" width="2.5703125" customWidth="1"/>
    <col min="7170" max="7180" width="19" customWidth="1"/>
    <col min="7182" max="7186" width="19" customWidth="1"/>
    <col min="7425" max="7425" width="2.5703125" customWidth="1"/>
    <col min="7426" max="7436" width="19" customWidth="1"/>
    <col min="7438" max="7442" width="19" customWidth="1"/>
    <col min="7681" max="7681" width="2.5703125" customWidth="1"/>
    <col min="7682" max="7692" width="19" customWidth="1"/>
    <col min="7694" max="7698" width="19" customWidth="1"/>
    <col min="7937" max="7937" width="2.5703125" customWidth="1"/>
    <col min="7938" max="7948" width="19" customWidth="1"/>
    <col min="7950" max="7954" width="19" customWidth="1"/>
    <col min="8193" max="8193" width="2.5703125" customWidth="1"/>
    <col min="8194" max="8204" width="19" customWidth="1"/>
    <col min="8206" max="8210" width="19" customWidth="1"/>
    <col min="8449" max="8449" width="2.5703125" customWidth="1"/>
    <col min="8450" max="8460" width="19" customWidth="1"/>
    <col min="8462" max="8466" width="19" customWidth="1"/>
    <col min="8705" max="8705" width="2.5703125" customWidth="1"/>
    <col min="8706" max="8716" width="19" customWidth="1"/>
    <col min="8718" max="8722" width="19" customWidth="1"/>
    <col min="8961" max="8961" width="2.5703125" customWidth="1"/>
    <col min="8962" max="8972" width="19" customWidth="1"/>
    <col min="8974" max="8978" width="19" customWidth="1"/>
    <col min="9217" max="9217" width="2.5703125" customWidth="1"/>
    <col min="9218" max="9228" width="19" customWidth="1"/>
    <col min="9230" max="9234" width="19" customWidth="1"/>
    <col min="9473" max="9473" width="2.5703125" customWidth="1"/>
    <col min="9474" max="9484" width="19" customWidth="1"/>
    <col min="9486" max="9490" width="19" customWidth="1"/>
    <col min="9729" max="9729" width="2.5703125" customWidth="1"/>
    <col min="9730" max="9740" width="19" customWidth="1"/>
    <col min="9742" max="9746" width="19" customWidth="1"/>
    <col min="9985" max="9985" width="2.5703125" customWidth="1"/>
    <col min="9986" max="9996" width="19" customWidth="1"/>
    <col min="9998" max="10002" width="19" customWidth="1"/>
    <col min="10241" max="10241" width="2.5703125" customWidth="1"/>
    <col min="10242" max="10252" width="19" customWidth="1"/>
    <col min="10254" max="10258" width="19" customWidth="1"/>
    <col min="10497" max="10497" width="2.5703125" customWidth="1"/>
    <col min="10498" max="10508" width="19" customWidth="1"/>
    <col min="10510" max="10514" width="19" customWidth="1"/>
    <col min="10753" max="10753" width="2.5703125" customWidth="1"/>
    <col min="10754" max="10764" width="19" customWidth="1"/>
    <col min="10766" max="10770" width="19" customWidth="1"/>
    <col min="11009" max="11009" width="2.5703125" customWidth="1"/>
    <col min="11010" max="11020" width="19" customWidth="1"/>
    <col min="11022" max="11026" width="19" customWidth="1"/>
    <col min="11265" max="11265" width="2.5703125" customWidth="1"/>
    <col min="11266" max="11276" width="19" customWidth="1"/>
    <col min="11278" max="11282" width="19" customWidth="1"/>
    <col min="11521" max="11521" width="2.5703125" customWidth="1"/>
    <col min="11522" max="11532" width="19" customWidth="1"/>
    <col min="11534" max="11538" width="19" customWidth="1"/>
    <col min="11777" max="11777" width="2.5703125" customWidth="1"/>
    <col min="11778" max="11788" width="19" customWidth="1"/>
    <col min="11790" max="11794" width="19" customWidth="1"/>
    <col min="12033" max="12033" width="2.5703125" customWidth="1"/>
    <col min="12034" max="12044" width="19" customWidth="1"/>
    <col min="12046" max="12050" width="19" customWidth="1"/>
    <col min="12289" max="12289" width="2.5703125" customWidth="1"/>
    <col min="12290" max="12300" width="19" customWidth="1"/>
    <col min="12302" max="12306" width="19" customWidth="1"/>
    <col min="12545" max="12545" width="2.5703125" customWidth="1"/>
    <col min="12546" max="12556" width="19" customWidth="1"/>
    <col min="12558" max="12562" width="19" customWidth="1"/>
    <col min="12801" max="12801" width="2.5703125" customWidth="1"/>
    <col min="12802" max="12812" width="19" customWidth="1"/>
    <col min="12814" max="12818" width="19" customWidth="1"/>
    <col min="13057" max="13057" width="2.5703125" customWidth="1"/>
    <col min="13058" max="13068" width="19" customWidth="1"/>
    <col min="13070" max="13074" width="19" customWidth="1"/>
    <col min="13313" max="13313" width="2.5703125" customWidth="1"/>
    <col min="13314" max="13324" width="19" customWidth="1"/>
    <col min="13326" max="13330" width="19" customWidth="1"/>
    <col min="13569" max="13569" width="2.5703125" customWidth="1"/>
    <col min="13570" max="13580" width="19" customWidth="1"/>
    <col min="13582" max="13586" width="19" customWidth="1"/>
    <col min="13825" max="13825" width="2.5703125" customWidth="1"/>
    <col min="13826" max="13836" width="19" customWidth="1"/>
    <col min="13838" max="13842" width="19" customWidth="1"/>
    <col min="14081" max="14081" width="2.5703125" customWidth="1"/>
    <col min="14082" max="14092" width="19" customWidth="1"/>
    <col min="14094" max="14098" width="19" customWidth="1"/>
    <col min="14337" max="14337" width="2.5703125" customWidth="1"/>
    <col min="14338" max="14348" width="19" customWidth="1"/>
    <col min="14350" max="14354" width="19" customWidth="1"/>
    <col min="14593" max="14593" width="2.5703125" customWidth="1"/>
    <col min="14594" max="14604" width="19" customWidth="1"/>
    <col min="14606" max="14610" width="19" customWidth="1"/>
    <col min="14849" max="14849" width="2.5703125" customWidth="1"/>
    <col min="14850" max="14860" width="19" customWidth="1"/>
    <col min="14862" max="14866" width="19" customWidth="1"/>
    <col min="15105" max="15105" width="2.5703125" customWidth="1"/>
    <col min="15106" max="15116" width="19" customWidth="1"/>
    <col min="15118" max="15122" width="19" customWidth="1"/>
    <col min="15361" max="15361" width="2.5703125" customWidth="1"/>
    <col min="15362" max="15372" width="19" customWidth="1"/>
    <col min="15374" max="15378" width="19" customWidth="1"/>
    <col min="15617" max="15617" width="2.5703125" customWidth="1"/>
    <col min="15618" max="15628" width="19" customWidth="1"/>
    <col min="15630" max="15634" width="19" customWidth="1"/>
    <col min="15873" max="15873" width="2.5703125" customWidth="1"/>
    <col min="15874" max="15884" width="19" customWidth="1"/>
    <col min="15886" max="15890" width="19" customWidth="1"/>
    <col min="16129" max="16129" width="2.5703125" customWidth="1"/>
    <col min="16130" max="16140" width="19" customWidth="1"/>
    <col min="16142" max="16146" width="19" customWidth="1"/>
  </cols>
  <sheetData>
    <row r="1" spans="2:18" ht="13.5" customHeight="1" x14ac:dyDescent="0.25"/>
    <row r="2" spans="2:18" ht="15.75" customHeight="1" x14ac:dyDescent="0.25">
      <c r="B2" s="122" t="s">
        <v>74</v>
      </c>
      <c r="C2" s="122"/>
      <c r="D2" s="122"/>
    </row>
    <row r="3" spans="2:18" ht="15.75" customHeight="1" x14ac:dyDescent="0.25">
      <c r="B3" s="122"/>
      <c r="C3" s="122"/>
      <c r="D3" s="122"/>
    </row>
    <row r="4" spans="2:18" ht="15.75" customHeight="1" x14ac:dyDescent="0.25">
      <c r="B4" s="123" t="s">
        <v>0</v>
      </c>
      <c r="C4" s="123"/>
      <c r="D4" s="123"/>
    </row>
    <row r="5" spans="2:18" ht="15.75" thickBot="1" x14ac:dyDescent="0.3"/>
    <row r="6" spans="2:18" ht="15.75" customHeight="1" x14ac:dyDescent="0.25">
      <c r="B6" s="124" t="s">
        <v>1</v>
      </c>
      <c r="C6" s="126" t="s">
        <v>2</v>
      </c>
      <c r="D6" s="128" t="s">
        <v>3</v>
      </c>
      <c r="E6" s="99" t="s">
        <v>4</v>
      </c>
      <c r="F6" s="101" t="s">
        <v>5</v>
      </c>
      <c r="G6" s="1"/>
      <c r="H6" s="124" t="s">
        <v>1</v>
      </c>
      <c r="I6" s="126" t="s">
        <v>2</v>
      </c>
      <c r="J6" s="128" t="s">
        <v>3</v>
      </c>
      <c r="K6" s="99" t="s">
        <v>4</v>
      </c>
      <c r="L6" s="101" t="s">
        <v>5</v>
      </c>
      <c r="N6" s="124" t="s">
        <v>1</v>
      </c>
      <c r="O6" s="126" t="s">
        <v>2</v>
      </c>
      <c r="P6" s="128" t="s">
        <v>3</v>
      </c>
      <c r="Q6" s="99" t="s">
        <v>4</v>
      </c>
      <c r="R6" s="101" t="s">
        <v>5</v>
      </c>
    </row>
    <row r="7" spans="2:18" ht="15.75" thickBot="1" x14ac:dyDescent="0.3">
      <c r="B7" s="125"/>
      <c r="C7" s="127"/>
      <c r="D7" s="129"/>
      <c r="E7" s="100"/>
      <c r="F7" s="102"/>
      <c r="G7" s="1"/>
      <c r="H7" s="125"/>
      <c r="I7" s="127"/>
      <c r="J7" s="129"/>
      <c r="K7" s="100"/>
      <c r="L7" s="102"/>
      <c r="N7" s="125"/>
      <c r="O7" s="127"/>
      <c r="P7" s="129"/>
      <c r="Q7" s="100"/>
      <c r="R7" s="102"/>
    </row>
    <row r="8" spans="2:18" ht="15.75" customHeight="1" x14ac:dyDescent="0.25">
      <c r="B8" s="103" t="s">
        <v>40</v>
      </c>
      <c r="C8" s="106" t="s">
        <v>6</v>
      </c>
      <c r="D8" s="107"/>
      <c r="E8" s="2">
        <v>21.189456939697266</v>
      </c>
      <c r="F8" s="112">
        <f>AVERAGE(E8:E10)</f>
        <v>21.53181266784668</v>
      </c>
      <c r="H8" s="103" t="s">
        <v>40</v>
      </c>
      <c r="I8" s="115" t="s">
        <v>7</v>
      </c>
      <c r="J8" s="118" t="s">
        <v>41</v>
      </c>
      <c r="K8" s="2">
        <v>21.019956588745117</v>
      </c>
      <c r="L8" s="112">
        <f>AVERAGE(K8:K10)</f>
        <v>21.103590647379558</v>
      </c>
      <c r="N8" s="103" t="s">
        <v>40</v>
      </c>
      <c r="O8" s="115" t="s">
        <v>8</v>
      </c>
      <c r="P8" s="136" t="s">
        <v>42</v>
      </c>
      <c r="Q8" s="2">
        <v>20.250177383422852</v>
      </c>
      <c r="R8" s="112">
        <f>AVERAGE(Q8:Q10)</f>
        <v>20.208375930786133</v>
      </c>
    </row>
    <row r="9" spans="2:18" ht="15.75" customHeight="1" x14ac:dyDescent="0.25">
      <c r="B9" s="104"/>
      <c r="C9" s="108"/>
      <c r="D9" s="109"/>
      <c r="E9" s="3">
        <v>22.12718391418457</v>
      </c>
      <c r="F9" s="89"/>
      <c r="H9" s="104"/>
      <c r="I9" s="116"/>
      <c r="J9" s="95"/>
      <c r="K9" s="3">
        <v>21.271535873413086</v>
      </c>
      <c r="L9" s="89"/>
      <c r="N9" s="104"/>
      <c r="O9" s="116"/>
      <c r="P9" s="86"/>
      <c r="Q9" s="3">
        <v>20.306968688964844</v>
      </c>
      <c r="R9" s="89"/>
    </row>
    <row r="10" spans="2:18" ht="15.75" thickBot="1" x14ac:dyDescent="0.3">
      <c r="B10" s="104"/>
      <c r="C10" s="110"/>
      <c r="D10" s="111"/>
      <c r="E10" s="4">
        <v>21.278797149658203</v>
      </c>
      <c r="F10" s="92"/>
      <c r="H10" s="104"/>
      <c r="I10" s="116"/>
      <c r="J10" s="96"/>
      <c r="K10" s="5">
        <v>21.019279479980469</v>
      </c>
      <c r="L10" s="90"/>
      <c r="N10" s="104"/>
      <c r="O10" s="116"/>
      <c r="P10" s="162"/>
      <c r="Q10" s="5">
        <v>20.067981719970703</v>
      </c>
      <c r="R10" s="90"/>
    </row>
    <row r="11" spans="2:18" ht="15.75" customHeight="1" x14ac:dyDescent="0.25">
      <c r="B11" s="104"/>
      <c r="C11" s="113" t="s">
        <v>9</v>
      </c>
      <c r="D11" s="118" t="s">
        <v>43</v>
      </c>
      <c r="E11" s="2">
        <v>21.096078872680664</v>
      </c>
      <c r="F11" s="112">
        <f>AVERAGE(E11:E13)</f>
        <v>21.309552510579426</v>
      </c>
      <c r="H11" s="104"/>
      <c r="I11" s="116"/>
      <c r="J11" s="94" t="s">
        <v>44</v>
      </c>
      <c r="K11" s="6">
        <v>20.748025894165039</v>
      </c>
      <c r="L11" s="88">
        <f>AVERAGE(K11:K13)</f>
        <v>20.753220876057942</v>
      </c>
      <c r="N11" s="104"/>
      <c r="O11" s="116"/>
      <c r="P11" s="85" t="s">
        <v>45</v>
      </c>
      <c r="Q11" s="6">
        <v>20.962135314941406</v>
      </c>
      <c r="R11" s="88">
        <f>AVERAGE(Q11:Q13)</f>
        <v>20.958774566650391</v>
      </c>
    </row>
    <row r="12" spans="2:18" ht="15.75" customHeight="1" x14ac:dyDescent="0.25">
      <c r="B12" s="104"/>
      <c r="C12" s="114"/>
      <c r="D12" s="95"/>
      <c r="E12" s="3">
        <v>21.166769027709961</v>
      </c>
      <c r="F12" s="89"/>
      <c r="H12" s="104"/>
      <c r="I12" s="116"/>
      <c r="J12" s="95"/>
      <c r="K12" s="3">
        <v>20.561872482299805</v>
      </c>
      <c r="L12" s="89"/>
      <c r="N12" s="104"/>
      <c r="O12" s="116"/>
      <c r="P12" s="86"/>
      <c r="Q12" s="3">
        <v>20.909526824951172</v>
      </c>
      <c r="R12" s="89"/>
    </row>
    <row r="13" spans="2:18" ht="15.75" customHeight="1" x14ac:dyDescent="0.25">
      <c r="B13" s="104"/>
      <c r="C13" s="114"/>
      <c r="D13" s="96"/>
      <c r="E13" s="5">
        <v>21.665809631347656</v>
      </c>
      <c r="F13" s="90"/>
      <c r="H13" s="104"/>
      <c r="I13" s="116"/>
      <c r="J13" s="96"/>
      <c r="K13" s="5">
        <v>20.949764251708984</v>
      </c>
      <c r="L13" s="90"/>
      <c r="N13" s="104"/>
      <c r="O13" s="116"/>
      <c r="P13" s="162"/>
      <c r="Q13" s="5">
        <v>21.004661560058594</v>
      </c>
      <c r="R13" s="90"/>
    </row>
    <row r="14" spans="2:18" ht="15.75" customHeight="1" x14ac:dyDescent="0.25">
      <c r="B14" s="104"/>
      <c r="C14" s="114"/>
      <c r="D14" s="94" t="s">
        <v>46</v>
      </c>
      <c r="E14" s="6">
        <v>21.598770141601563</v>
      </c>
      <c r="F14" s="88">
        <f>AVERAGE(E14:E16)</f>
        <v>21.378774007161457</v>
      </c>
      <c r="H14" s="104"/>
      <c r="I14" s="116"/>
      <c r="J14" s="94" t="s">
        <v>47</v>
      </c>
      <c r="K14" s="6">
        <v>21.294343948364258</v>
      </c>
      <c r="L14" s="88">
        <f>AVERAGE(K14:K16)</f>
        <v>21.101582845052082</v>
      </c>
      <c r="N14" s="104"/>
      <c r="O14" s="116"/>
      <c r="P14" s="85" t="s">
        <v>48</v>
      </c>
      <c r="Q14" s="6">
        <v>21.233612060546875</v>
      </c>
      <c r="R14" s="88">
        <f>AVERAGE(Q14:Q16)</f>
        <v>21.358383178710938</v>
      </c>
    </row>
    <row r="15" spans="2:18" ht="15.75" customHeight="1" x14ac:dyDescent="0.25">
      <c r="B15" s="104"/>
      <c r="C15" s="114"/>
      <c r="D15" s="95"/>
      <c r="E15" s="3">
        <v>21.26390266418457</v>
      </c>
      <c r="F15" s="89"/>
      <c r="H15" s="104"/>
      <c r="I15" s="116"/>
      <c r="J15" s="95"/>
      <c r="K15" s="3">
        <v>20.972438812255859</v>
      </c>
      <c r="L15" s="89"/>
      <c r="N15" s="104"/>
      <c r="O15" s="116"/>
      <c r="P15" s="86"/>
      <c r="Q15" s="3">
        <v>21.110559463500977</v>
      </c>
      <c r="R15" s="89"/>
    </row>
    <row r="16" spans="2:18" ht="15.75" customHeight="1" x14ac:dyDescent="0.25">
      <c r="B16" s="104"/>
      <c r="C16" s="114"/>
      <c r="D16" s="96"/>
      <c r="E16" s="5">
        <v>21.273649215698242</v>
      </c>
      <c r="F16" s="90"/>
      <c r="H16" s="104"/>
      <c r="I16" s="116"/>
      <c r="J16" s="96"/>
      <c r="K16" s="5">
        <v>21.037965774536133</v>
      </c>
      <c r="L16" s="90"/>
      <c r="N16" s="104"/>
      <c r="O16" s="116"/>
      <c r="P16" s="162"/>
      <c r="Q16" s="5">
        <v>21.730978012084961</v>
      </c>
      <c r="R16" s="90"/>
    </row>
    <row r="17" spans="2:18" ht="13.5" customHeight="1" x14ac:dyDescent="0.25">
      <c r="B17" s="104"/>
      <c r="C17" s="114"/>
      <c r="D17" s="94" t="s">
        <v>49</v>
      </c>
      <c r="E17" s="6">
        <v>21.460832595825195</v>
      </c>
      <c r="F17" s="88">
        <f>AVERAGE(E17:E19)</f>
        <v>21.461528142293293</v>
      </c>
      <c r="H17" s="104"/>
      <c r="I17" s="116"/>
      <c r="J17" s="94" t="s">
        <v>50</v>
      </c>
      <c r="K17" s="6">
        <v>21.714014053344727</v>
      </c>
      <c r="L17" s="88">
        <f>AVERAGE(K17:K19)</f>
        <v>21.208200454711914</v>
      </c>
      <c r="N17" s="104"/>
      <c r="O17" s="116"/>
      <c r="P17" s="85" t="s">
        <v>51</v>
      </c>
      <c r="Q17" s="6">
        <v>20.697658538818359</v>
      </c>
      <c r="R17" s="88">
        <f>AVERAGE(Q17:Q19)</f>
        <v>20.597115834554035</v>
      </c>
    </row>
    <row r="18" spans="2:18" ht="13.5" customHeight="1" x14ac:dyDescent="0.25">
      <c r="B18" s="104"/>
      <c r="C18" s="114"/>
      <c r="D18" s="95"/>
      <c r="E18" s="3">
        <v>21.42030143737793</v>
      </c>
      <c r="F18" s="89"/>
      <c r="H18" s="104"/>
      <c r="I18" s="116"/>
      <c r="J18" s="95"/>
      <c r="K18" s="3">
        <v>20.958774566650391</v>
      </c>
      <c r="L18" s="89"/>
      <c r="N18" s="104"/>
      <c r="O18" s="116"/>
      <c r="P18" s="86"/>
      <c r="Q18" s="3">
        <v>20.468727111816406</v>
      </c>
      <c r="R18" s="89"/>
    </row>
    <row r="19" spans="2:18" ht="15.75" customHeight="1" x14ac:dyDescent="0.25">
      <c r="B19" s="104"/>
      <c r="C19" s="114"/>
      <c r="D19" s="96"/>
      <c r="E19" s="5">
        <v>21.503450393676758</v>
      </c>
      <c r="F19" s="90"/>
      <c r="H19" s="104"/>
      <c r="I19" s="116"/>
      <c r="J19" s="96"/>
      <c r="K19" s="5">
        <v>20.951812744140625</v>
      </c>
      <c r="L19" s="90"/>
      <c r="N19" s="104"/>
      <c r="O19" s="116"/>
      <c r="P19" s="162"/>
      <c r="Q19" s="5">
        <v>20.624961853027344</v>
      </c>
      <c r="R19" s="90"/>
    </row>
    <row r="20" spans="2:18" ht="15.75" customHeight="1" x14ac:dyDescent="0.25">
      <c r="B20" s="104"/>
      <c r="C20" s="114"/>
      <c r="D20" s="94" t="s">
        <v>52</v>
      </c>
      <c r="E20" s="6">
        <v>21.262090682983398</v>
      </c>
      <c r="F20" s="88">
        <f>AVERAGE(E20:E22)</f>
        <v>20.727068583170574</v>
      </c>
      <c r="H20" s="104"/>
      <c r="I20" s="116"/>
      <c r="J20" s="94" t="s">
        <v>53</v>
      </c>
      <c r="K20" s="6">
        <v>21.069961547851563</v>
      </c>
      <c r="L20" s="88">
        <f>AVERAGE(K20:K22)</f>
        <v>21.122067133585613</v>
      </c>
      <c r="N20" s="104"/>
      <c r="O20" s="116"/>
      <c r="P20" s="85" t="s">
        <v>54</v>
      </c>
      <c r="Q20" s="6">
        <v>21.277111053466797</v>
      </c>
      <c r="R20" s="88">
        <f>AVERAGE(Q20:Q22)</f>
        <v>21.539597193400066</v>
      </c>
    </row>
    <row r="21" spans="2:18" ht="15.75" customHeight="1" x14ac:dyDescent="0.25">
      <c r="B21" s="104"/>
      <c r="C21" s="114"/>
      <c r="D21" s="95"/>
      <c r="E21" s="3">
        <v>20.27562141418457</v>
      </c>
      <c r="F21" s="89"/>
      <c r="H21" s="104"/>
      <c r="I21" s="116"/>
      <c r="J21" s="95"/>
      <c r="K21" s="3">
        <v>20.956417083740234</v>
      </c>
      <c r="L21" s="89"/>
      <c r="N21" s="104"/>
      <c r="O21" s="116"/>
      <c r="P21" s="86"/>
      <c r="Q21" s="3">
        <v>21.20159912109375</v>
      </c>
      <c r="R21" s="89"/>
    </row>
    <row r="22" spans="2:18" ht="15.75" customHeight="1" x14ac:dyDescent="0.25">
      <c r="B22" s="104"/>
      <c r="C22" s="114"/>
      <c r="D22" s="96"/>
      <c r="E22" s="5">
        <v>20.64349365234375</v>
      </c>
      <c r="F22" s="90"/>
      <c r="H22" s="104"/>
      <c r="I22" s="116"/>
      <c r="J22" s="96"/>
      <c r="K22" s="5">
        <v>21.339822769165039</v>
      </c>
      <c r="L22" s="90"/>
      <c r="N22" s="104"/>
      <c r="O22" s="116"/>
      <c r="P22" s="162"/>
      <c r="Q22" s="5">
        <v>22.140081405639648</v>
      </c>
      <c r="R22" s="90"/>
    </row>
    <row r="23" spans="2:18" ht="15.75" customHeight="1" x14ac:dyDescent="0.25">
      <c r="B23" s="104"/>
      <c r="C23" s="114"/>
      <c r="D23" s="94" t="s">
        <v>55</v>
      </c>
      <c r="E23" s="6">
        <v>21.261590957641602</v>
      </c>
      <c r="F23" s="88">
        <f>AVERAGE(E23:E25)</f>
        <v>21.458176294962566</v>
      </c>
      <c r="H23" s="104"/>
      <c r="I23" s="116"/>
      <c r="J23" s="94" t="s">
        <v>56</v>
      </c>
      <c r="K23" s="6">
        <v>21.108406066894531</v>
      </c>
      <c r="L23" s="88">
        <f>AVERAGE(K23:K25)</f>
        <v>21.073017120361328</v>
      </c>
      <c r="N23" s="104"/>
      <c r="O23" s="116"/>
      <c r="P23" s="85" t="s">
        <v>57</v>
      </c>
      <c r="Q23" s="6">
        <v>21.053855895996094</v>
      </c>
      <c r="R23" s="88">
        <f>AVERAGE(Q23:Q25)</f>
        <v>21.252805709838867</v>
      </c>
    </row>
    <row r="24" spans="2:18" ht="15.75" customHeight="1" x14ac:dyDescent="0.25">
      <c r="B24" s="104"/>
      <c r="C24" s="114"/>
      <c r="D24" s="95"/>
      <c r="E24" s="3">
        <v>22.15308952331543</v>
      </c>
      <c r="F24" s="89"/>
      <c r="H24" s="104"/>
      <c r="I24" s="116"/>
      <c r="J24" s="95"/>
      <c r="K24" s="3">
        <v>20.994333267211914</v>
      </c>
      <c r="L24" s="89"/>
      <c r="N24" s="104"/>
      <c r="O24" s="116"/>
      <c r="P24" s="86"/>
      <c r="Q24" s="3">
        <v>21.651836395263672</v>
      </c>
      <c r="R24" s="89"/>
    </row>
    <row r="25" spans="2:18" ht="15.75" customHeight="1" x14ac:dyDescent="0.25">
      <c r="B25" s="104"/>
      <c r="C25" s="114"/>
      <c r="D25" s="96"/>
      <c r="E25" s="5">
        <v>20.959848403930664</v>
      </c>
      <c r="F25" s="90"/>
      <c r="H25" s="104"/>
      <c r="I25" s="116"/>
      <c r="J25" s="96"/>
      <c r="K25" s="5">
        <v>21.116312026977539</v>
      </c>
      <c r="L25" s="90"/>
      <c r="N25" s="104"/>
      <c r="O25" s="116"/>
      <c r="P25" s="162"/>
      <c r="Q25" s="5">
        <v>21.052724838256836</v>
      </c>
      <c r="R25" s="90"/>
    </row>
    <row r="26" spans="2:18" ht="15.75" customHeight="1" x14ac:dyDescent="0.25">
      <c r="B26" s="104"/>
      <c r="C26" s="114"/>
      <c r="D26" s="94" t="s">
        <v>58</v>
      </c>
      <c r="E26" s="6">
        <v>21.19854736328125</v>
      </c>
      <c r="F26" s="88">
        <f>AVERAGE(E26:E28)</f>
        <v>21.085268656412762</v>
      </c>
      <c r="H26" s="104"/>
      <c r="I26" s="116"/>
      <c r="J26" s="94" t="s">
        <v>59</v>
      </c>
      <c r="K26" s="6">
        <v>20.852577209472656</v>
      </c>
      <c r="L26" s="88">
        <f>AVERAGE(K26:K28)</f>
        <v>21.268753051757813</v>
      </c>
      <c r="N26" s="104"/>
      <c r="O26" s="116"/>
      <c r="P26" s="85" t="s">
        <v>60</v>
      </c>
      <c r="Q26" s="6">
        <v>20.988113403320313</v>
      </c>
      <c r="R26" s="88">
        <f>AVERAGE(Q26:Q28)</f>
        <v>20.885010401407879</v>
      </c>
    </row>
    <row r="27" spans="2:18" ht="15.75" customHeight="1" x14ac:dyDescent="0.25">
      <c r="B27" s="104"/>
      <c r="C27" s="114"/>
      <c r="D27" s="95"/>
      <c r="E27" s="3">
        <v>21.090423583984375</v>
      </c>
      <c r="F27" s="89"/>
      <c r="H27" s="104"/>
      <c r="I27" s="116"/>
      <c r="J27" s="95"/>
      <c r="K27" s="3">
        <v>21.712848663330078</v>
      </c>
      <c r="L27" s="89"/>
      <c r="N27" s="104"/>
      <c r="O27" s="116"/>
      <c r="P27" s="86"/>
      <c r="Q27" s="3">
        <v>21.070920944213867</v>
      </c>
      <c r="R27" s="89"/>
    </row>
    <row r="28" spans="2:18" ht="15.75" customHeight="1" x14ac:dyDescent="0.25">
      <c r="B28" s="104"/>
      <c r="C28" s="114"/>
      <c r="D28" s="96"/>
      <c r="E28" s="5">
        <v>20.966835021972656</v>
      </c>
      <c r="F28" s="90"/>
      <c r="H28" s="104"/>
      <c r="I28" s="116"/>
      <c r="J28" s="96"/>
      <c r="K28" s="5">
        <v>21.240833282470703</v>
      </c>
      <c r="L28" s="90"/>
      <c r="N28" s="104"/>
      <c r="O28" s="116"/>
      <c r="P28" s="162"/>
      <c r="Q28" s="5">
        <v>20.595996856689453</v>
      </c>
      <c r="R28" s="90"/>
    </row>
    <row r="29" spans="2:18" ht="15.75" customHeight="1" x14ac:dyDescent="0.25">
      <c r="B29" s="104"/>
      <c r="C29" s="114"/>
      <c r="D29" s="94" t="s">
        <v>61</v>
      </c>
      <c r="E29" s="6">
        <v>21.735963821411133</v>
      </c>
      <c r="F29" s="88">
        <f>AVERAGE(E29:E31)</f>
        <v>21.482525507609051</v>
      </c>
      <c r="H29" s="104"/>
      <c r="I29" s="116"/>
      <c r="J29" s="94" t="s">
        <v>62</v>
      </c>
      <c r="K29" s="6">
        <v>18.855859756469727</v>
      </c>
      <c r="L29" s="88">
        <f>AVERAGE(K29:K31)</f>
        <v>18.741261800130207</v>
      </c>
      <c r="N29" s="104"/>
      <c r="O29" s="116"/>
      <c r="P29" s="85" t="s">
        <v>63</v>
      </c>
      <c r="Q29" s="6">
        <v>25.10185432434082</v>
      </c>
      <c r="R29" s="88">
        <f>AVERAGE(Q29:Q31)</f>
        <v>25.04115104675293</v>
      </c>
    </row>
    <row r="30" spans="2:18" ht="15.75" customHeight="1" x14ac:dyDescent="0.25">
      <c r="B30" s="104"/>
      <c r="C30" s="114"/>
      <c r="D30" s="95"/>
      <c r="E30" s="3">
        <v>21.573829650878906</v>
      </c>
      <c r="F30" s="89"/>
      <c r="H30" s="104"/>
      <c r="I30" s="116"/>
      <c r="J30" s="95"/>
      <c r="K30" s="3">
        <v>18.611040115356445</v>
      </c>
      <c r="L30" s="89"/>
      <c r="N30" s="104"/>
      <c r="O30" s="116"/>
      <c r="P30" s="86"/>
      <c r="Q30" s="3">
        <v>25.08152961730957</v>
      </c>
      <c r="R30" s="89"/>
    </row>
    <row r="31" spans="2:18" ht="15.75" customHeight="1" x14ac:dyDescent="0.25">
      <c r="B31" s="104"/>
      <c r="C31" s="114"/>
      <c r="D31" s="96"/>
      <c r="E31" s="5">
        <v>21.137783050537109</v>
      </c>
      <c r="F31" s="90"/>
      <c r="H31" s="104"/>
      <c r="I31" s="116"/>
      <c r="J31" s="96"/>
      <c r="K31" s="5">
        <v>18.756885528564453</v>
      </c>
      <c r="L31" s="90"/>
      <c r="N31" s="104"/>
      <c r="O31" s="116"/>
      <c r="P31" s="162"/>
      <c r="Q31" s="5">
        <v>24.940069198608398</v>
      </c>
      <c r="R31" s="90"/>
    </row>
    <row r="32" spans="2:18" ht="15.75" customHeight="1" x14ac:dyDescent="0.25">
      <c r="B32" s="104"/>
      <c r="C32" s="114"/>
      <c r="D32" s="94" t="s">
        <v>64</v>
      </c>
      <c r="E32" s="6">
        <v>18.764244079589844</v>
      </c>
      <c r="F32" s="88">
        <f>AVERAGE(E32:E34)</f>
        <v>19.696013768513996</v>
      </c>
      <c r="H32" s="104"/>
      <c r="I32" s="116"/>
      <c r="J32" s="94" t="s">
        <v>65</v>
      </c>
      <c r="K32" s="6">
        <v>18.496517181396484</v>
      </c>
      <c r="L32" s="88">
        <f>AVERAGE(K32:K34)</f>
        <v>17.93470573425293</v>
      </c>
      <c r="N32" s="104"/>
      <c r="O32" s="116"/>
      <c r="P32" s="85" t="s">
        <v>66</v>
      </c>
      <c r="Q32" s="6">
        <v>27.235244750976563</v>
      </c>
      <c r="R32" s="88">
        <f>AVERAGE(Q32:Q34)</f>
        <v>25.645423253377277</v>
      </c>
    </row>
    <row r="33" spans="2:18" ht="15.75" customHeight="1" x14ac:dyDescent="0.25">
      <c r="B33" s="104"/>
      <c r="C33" s="114"/>
      <c r="D33" s="95"/>
      <c r="E33" s="3">
        <v>20.257509231567383</v>
      </c>
      <c r="F33" s="89"/>
      <c r="H33" s="104"/>
      <c r="I33" s="116"/>
      <c r="J33" s="95"/>
      <c r="K33" s="3">
        <v>17.496011734008789</v>
      </c>
      <c r="L33" s="89"/>
      <c r="N33" s="104"/>
      <c r="O33" s="116"/>
      <c r="P33" s="86"/>
      <c r="Q33" s="3">
        <v>24.894426345825195</v>
      </c>
      <c r="R33" s="89"/>
    </row>
    <row r="34" spans="2:18" ht="15.75" customHeight="1" x14ac:dyDescent="0.25">
      <c r="B34" s="104"/>
      <c r="C34" s="114"/>
      <c r="D34" s="96"/>
      <c r="E34" s="5">
        <v>20.066287994384766</v>
      </c>
      <c r="F34" s="90"/>
      <c r="H34" s="104"/>
      <c r="I34" s="116"/>
      <c r="J34" s="96"/>
      <c r="K34" s="5">
        <v>17.811588287353516</v>
      </c>
      <c r="L34" s="90"/>
      <c r="N34" s="104"/>
      <c r="O34" s="116"/>
      <c r="P34" s="162"/>
      <c r="Q34" s="5">
        <v>24.806598663330078</v>
      </c>
      <c r="R34" s="90"/>
    </row>
    <row r="35" spans="2:18" ht="15.75" customHeight="1" x14ac:dyDescent="0.25">
      <c r="B35" s="104"/>
      <c r="C35" s="114"/>
      <c r="D35" s="94" t="s">
        <v>67</v>
      </c>
      <c r="E35" s="6">
        <v>21.310571670532227</v>
      </c>
      <c r="F35" s="88">
        <f>AVERAGE(E35:E37)</f>
        <v>21.26957893371582</v>
      </c>
      <c r="H35" s="104"/>
      <c r="I35" s="116"/>
      <c r="J35" s="94" t="s">
        <v>68</v>
      </c>
      <c r="K35" s="6">
        <v>20.950981140136719</v>
      </c>
      <c r="L35" s="88">
        <f>AVERAGE(K35:K37)</f>
        <v>20.998577753702801</v>
      </c>
      <c r="N35" s="104"/>
      <c r="O35" s="116"/>
      <c r="P35" s="85" t="s">
        <v>69</v>
      </c>
      <c r="Q35" s="6">
        <v>24.720878601074219</v>
      </c>
      <c r="R35" s="88">
        <f>AVERAGE(Q35:Q37)</f>
        <v>24.560338338216145</v>
      </c>
    </row>
    <row r="36" spans="2:18" ht="15.75" customHeight="1" x14ac:dyDescent="0.25">
      <c r="B36" s="104"/>
      <c r="C36" s="114"/>
      <c r="D36" s="95"/>
      <c r="E36" s="3">
        <v>21.274171829223633</v>
      </c>
      <c r="F36" s="89"/>
      <c r="H36" s="104"/>
      <c r="I36" s="116"/>
      <c r="J36" s="95"/>
      <c r="K36" s="3">
        <v>21.195796966552734</v>
      </c>
      <c r="L36" s="89"/>
      <c r="N36" s="104"/>
      <c r="O36" s="116"/>
      <c r="P36" s="86"/>
      <c r="Q36" s="3">
        <v>24.617877960205078</v>
      </c>
      <c r="R36" s="89"/>
    </row>
    <row r="37" spans="2:18" ht="15.75" thickBot="1" x14ac:dyDescent="0.3">
      <c r="B37" s="104"/>
      <c r="C37" s="114"/>
      <c r="D37" s="96"/>
      <c r="E37" s="5">
        <v>21.223993301391602</v>
      </c>
      <c r="F37" s="90"/>
      <c r="H37" s="105"/>
      <c r="I37" s="117"/>
      <c r="J37" s="97"/>
      <c r="K37" s="4">
        <v>20.848955154418945</v>
      </c>
      <c r="L37" s="92"/>
      <c r="N37" s="105"/>
      <c r="O37" s="117"/>
      <c r="P37" s="225"/>
      <c r="Q37" s="4">
        <v>24.342258453369141</v>
      </c>
      <c r="R37" s="92"/>
    </row>
    <row r="38" spans="2:18" ht="18.75" x14ac:dyDescent="0.25">
      <c r="B38" s="104"/>
      <c r="C38" s="114"/>
      <c r="D38" s="94" t="s">
        <v>70</v>
      </c>
      <c r="E38" s="6">
        <v>21.35502815246582</v>
      </c>
      <c r="F38" s="88">
        <f>AVERAGE(E38:E40)</f>
        <v>21.498931884765625</v>
      </c>
      <c r="H38" s="172"/>
      <c r="I38" s="173"/>
      <c r="J38" s="173"/>
      <c r="K38" s="173"/>
      <c r="L38" s="173"/>
      <c r="N38" s="172"/>
    </row>
    <row r="39" spans="2:18" ht="18.75" x14ac:dyDescent="0.25">
      <c r="B39" s="104"/>
      <c r="C39" s="114"/>
      <c r="D39" s="95"/>
      <c r="E39" s="3">
        <v>21.635034561157227</v>
      </c>
      <c r="F39" s="89"/>
      <c r="H39" s="172"/>
      <c r="I39" s="173"/>
      <c r="J39" s="173"/>
      <c r="K39" s="173"/>
      <c r="L39" s="173"/>
      <c r="N39" s="172"/>
    </row>
    <row r="40" spans="2:18" ht="19.5" thickBot="1" x14ac:dyDescent="0.3">
      <c r="B40" s="105"/>
      <c r="C40" s="143"/>
      <c r="D40" s="97"/>
      <c r="E40" s="4">
        <v>21.506732940673828</v>
      </c>
      <c r="F40" s="92"/>
      <c r="H40" s="172"/>
      <c r="I40" s="173"/>
      <c r="J40" s="173"/>
      <c r="K40" s="173"/>
      <c r="L40" s="173"/>
      <c r="N40" s="172"/>
    </row>
  </sheetData>
  <mergeCells count="85">
    <mergeCell ref="D38:D40"/>
    <mergeCell ref="F38:F40"/>
    <mergeCell ref="D35:D37"/>
    <mergeCell ref="F35:F37"/>
    <mergeCell ref="J35:J37"/>
    <mergeCell ref="L35:L37"/>
    <mergeCell ref="P35:P37"/>
    <mergeCell ref="R35:R37"/>
    <mergeCell ref="D32:D34"/>
    <mergeCell ref="F32:F34"/>
    <mergeCell ref="J32:J34"/>
    <mergeCell ref="L32:L34"/>
    <mergeCell ref="P32:P34"/>
    <mergeCell ref="R32:R34"/>
    <mergeCell ref="D29:D31"/>
    <mergeCell ref="F29:F31"/>
    <mergeCell ref="J29:J31"/>
    <mergeCell ref="L29:L31"/>
    <mergeCell ref="P29:P31"/>
    <mergeCell ref="R29:R31"/>
    <mergeCell ref="D26:D28"/>
    <mergeCell ref="F26:F28"/>
    <mergeCell ref="J26:J28"/>
    <mergeCell ref="L26:L28"/>
    <mergeCell ref="P26:P28"/>
    <mergeCell ref="R26:R28"/>
    <mergeCell ref="D23:D25"/>
    <mergeCell ref="F23:F25"/>
    <mergeCell ref="J23:J25"/>
    <mergeCell ref="L23:L25"/>
    <mergeCell ref="P23:P25"/>
    <mergeCell ref="R23:R25"/>
    <mergeCell ref="D20:D22"/>
    <mergeCell ref="F20:F22"/>
    <mergeCell ref="J20:J22"/>
    <mergeCell ref="L20:L22"/>
    <mergeCell ref="P20:P22"/>
    <mergeCell ref="R20:R22"/>
    <mergeCell ref="D17:D19"/>
    <mergeCell ref="F17:F19"/>
    <mergeCell ref="J17:J19"/>
    <mergeCell ref="L17:L19"/>
    <mergeCell ref="P17:P19"/>
    <mergeCell ref="R17:R19"/>
    <mergeCell ref="C11:C40"/>
    <mergeCell ref="D11:D13"/>
    <mergeCell ref="F11:F13"/>
    <mergeCell ref="J11:J13"/>
    <mergeCell ref="L11:L13"/>
    <mergeCell ref="P11:P13"/>
    <mergeCell ref="D14:D16"/>
    <mergeCell ref="F14:F16"/>
    <mergeCell ref="J14:J16"/>
    <mergeCell ref="L14:L16"/>
    <mergeCell ref="J8:J10"/>
    <mergeCell ref="L8:L10"/>
    <mergeCell ref="N8:N37"/>
    <mergeCell ref="O8:O37"/>
    <mergeCell ref="P8:P10"/>
    <mergeCell ref="R8:R10"/>
    <mergeCell ref="R11:R13"/>
    <mergeCell ref="P14:P16"/>
    <mergeCell ref="R14:R16"/>
    <mergeCell ref="N6:N7"/>
    <mergeCell ref="O6:O7"/>
    <mergeCell ref="P6:P7"/>
    <mergeCell ref="Q6:Q7"/>
    <mergeCell ref="R6:R7"/>
    <mergeCell ref="B8:B40"/>
    <mergeCell ref="C8:D10"/>
    <mergeCell ref="F8:F10"/>
    <mergeCell ref="H8:H37"/>
    <mergeCell ref="I8:I37"/>
    <mergeCell ref="F6:F7"/>
    <mergeCell ref="H6:H7"/>
    <mergeCell ref="I6:I7"/>
    <mergeCell ref="J6:J7"/>
    <mergeCell ref="K6:K7"/>
    <mergeCell ref="L6:L7"/>
    <mergeCell ref="B2:D3"/>
    <mergeCell ref="B4:D4"/>
    <mergeCell ref="B6:B7"/>
    <mergeCell ref="C6:C7"/>
    <mergeCell ref="D6:D7"/>
    <mergeCell ref="E6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EC1D9-808C-4E21-9265-1F33ACF1EC06}">
  <dimension ref="B1:AJ80"/>
  <sheetViews>
    <sheetView workbookViewId="0">
      <selection sqref="A1:XFD1048576"/>
    </sheetView>
  </sheetViews>
  <sheetFormatPr baseColWidth="10" defaultRowHeight="15" x14ac:dyDescent="0.25"/>
  <cols>
    <col min="1" max="1" width="2.5703125" customWidth="1"/>
    <col min="2" max="5" width="19" customWidth="1"/>
    <col min="6" max="7" width="39.7109375" customWidth="1"/>
    <col min="8" max="13" width="19" customWidth="1"/>
    <col min="14" max="15" width="39.7109375" customWidth="1"/>
    <col min="16" max="21" width="19" customWidth="1"/>
    <col min="22" max="23" width="39.7109375" customWidth="1"/>
    <col min="24" max="34" width="19" customWidth="1"/>
    <col min="35" max="35" width="2.5703125" customWidth="1"/>
    <col min="36" max="40" width="19" customWidth="1"/>
    <col min="278" max="278" width="2.5703125" customWidth="1"/>
    <col min="279" max="289" width="19" customWidth="1"/>
    <col min="291" max="295" width="19" customWidth="1"/>
    <col min="534" max="534" width="2.5703125" customWidth="1"/>
    <col min="535" max="545" width="19" customWidth="1"/>
    <col min="547" max="551" width="19" customWidth="1"/>
    <col min="790" max="790" width="2.5703125" customWidth="1"/>
    <col min="791" max="801" width="19" customWidth="1"/>
    <col min="803" max="807" width="19" customWidth="1"/>
    <col min="1046" max="1046" width="2.5703125" customWidth="1"/>
    <col min="1047" max="1057" width="19" customWidth="1"/>
    <col min="1059" max="1063" width="19" customWidth="1"/>
    <col min="1302" max="1302" width="2.5703125" customWidth="1"/>
    <col min="1303" max="1313" width="19" customWidth="1"/>
    <col min="1315" max="1319" width="19" customWidth="1"/>
    <col min="1558" max="1558" width="2.5703125" customWidth="1"/>
    <col min="1559" max="1569" width="19" customWidth="1"/>
    <col min="1571" max="1575" width="19" customWidth="1"/>
    <col min="1814" max="1814" width="2.5703125" customWidth="1"/>
    <col min="1815" max="1825" width="19" customWidth="1"/>
    <col min="1827" max="1831" width="19" customWidth="1"/>
    <col min="2070" max="2070" width="2.5703125" customWidth="1"/>
    <col min="2071" max="2081" width="19" customWidth="1"/>
    <col min="2083" max="2087" width="19" customWidth="1"/>
    <col min="2326" max="2326" width="2.5703125" customWidth="1"/>
    <col min="2327" max="2337" width="19" customWidth="1"/>
    <col min="2339" max="2343" width="19" customWidth="1"/>
    <col min="2582" max="2582" width="2.5703125" customWidth="1"/>
    <col min="2583" max="2593" width="19" customWidth="1"/>
    <col min="2595" max="2599" width="19" customWidth="1"/>
    <col min="2838" max="2838" width="2.5703125" customWidth="1"/>
    <col min="2839" max="2849" width="19" customWidth="1"/>
    <col min="2851" max="2855" width="19" customWidth="1"/>
    <col min="3094" max="3094" width="2.5703125" customWidth="1"/>
    <col min="3095" max="3105" width="19" customWidth="1"/>
    <col min="3107" max="3111" width="19" customWidth="1"/>
    <col min="3350" max="3350" width="2.5703125" customWidth="1"/>
    <col min="3351" max="3361" width="19" customWidth="1"/>
    <col min="3363" max="3367" width="19" customWidth="1"/>
    <col min="3606" max="3606" width="2.5703125" customWidth="1"/>
    <col min="3607" max="3617" width="19" customWidth="1"/>
    <col min="3619" max="3623" width="19" customWidth="1"/>
    <col min="3862" max="3862" width="2.5703125" customWidth="1"/>
    <col min="3863" max="3873" width="19" customWidth="1"/>
    <col min="3875" max="3879" width="19" customWidth="1"/>
    <col min="4118" max="4118" width="2.5703125" customWidth="1"/>
    <col min="4119" max="4129" width="19" customWidth="1"/>
    <col min="4131" max="4135" width="19" customWidth="1"/>
    <col min="4374" max="4374" width="2.5703125" customWidth="1"/>
    <col min="4375" max="4385" width="19" customWidth="1"/>
    <col min="4387" max="4391" width="19" customWidth="1"/>
    <col min="4630" max="4630" width="2.5703125" customWidth="1"/>
    <col min="4631" max="4641" width="19" customWidth="1"/>
    <col min="4643" max="4647" width="19" customWidth="1"/>
    <col min="4886" max="4886" width="2.5703125" customWidth="1"/>
    <col min="4887" max="4897" width="19" customWidth="1"/>
    <col min="4899" max="4903" width="19" customWidth="1"/>
    <col min="5142" max="5142" width="2.5703125" customWidth="1"/>
    <col min="5143" max="5153" width="19" customWidth="1"/>
    <col min="5155" max="5159" width="19" customWidth="1"/>
    <col min="5398" max="5398" width="2.5703125" customWidth="1"/>
    <col min="5399" max="5409" width="19" customWidth="1"/>
    <col min="5411" max="5415" width="19" customWidth="1"/>
    <col min="5654" max="5654" width="2.5703125" customWidth="1"/>
    <col min="5655" max="5665" width="19" customWidth="1"/>
    <col min="5667" max="5671" width="19" customWidth="1"/>
    <col min="5910" max="5910" width="2.5703125" customWidth="1"/>
    <col min="5911" max="5921" width="19" customWidth="1"/>
    <col min="5923" max="5927" width="19" customWidth="1"/>
    <col min="6166" max="6166" width="2.5703125" customWidth="1"/>
    <col min="6167" max="6177" width="19" customWidth="1"/>
    <col min="6179" max="6183" width="19" customWidth="1"/>
    <col min="6422" max="6422" width="2.5703125" customWidth="1"/>
    <col min="6423" max="6433" width="19" customWidth="1"/>
    <col min="6435" max="6439" width="19" customWidth="1"/>
    <col min="6678" max="6678" width="2.5703125" customWidth="1"/>
    <col min="6679" max="6689" width="19" customWidth="1"/>
    <col min="6691" max="6695" width="19" customWidth="1"/>
    <col min="6934" max="6934" width="2.5703125" customWidth="1"/>
    <col min="6935" max="6945" width="19" customWidth="1"/>
    <col min="6947" max="6951" width="19" customWidth="1"/>
    <col min="7190" max="7190" width="2.5703125" customWidth="1"/>
    <col min="7191" max="7201" width="19" customWidth="1"/>
    <col min="7203" max="7207" width="19" customWidth="1"/>
    <col min="7446" max="7446" width="2.5703125" customWidth="1"/>
    <col min="7447" max="7457" width="19" customWidth="1"/>
    <col min="7459" max="7463" width="19" customWidth="1"/>
    <col min="7702" max="7702" width="2.5703125" customWidth="1"/>
    <col min="7703" max="7713" width="19" customWidth="1"/>
    <col min="7715" max="7719" width="19" customWidth="1"/>
    <col min="7958" max="7958" width="2.5703125" customWidth="1"/>
    <col min="7959" max="7969" width="19" customWidth="1"/>
    <col min="7971" max="7975" width="19" customWidth="1"/>
    <col min="8214" max="8214" width="2.5703125" customWidth="1"/>
    <col min="8215" max="8225" width="19" customWidth="1"/>
    <col min="8227" max="8231" width="19" customWidth="1"/>
    <col min="8470" max="8470" width="2.5703125" customWidth="1"/>
    <col min="8471" max="8481" width="19" customWidth="1"/>
    <col min="8483" max="8487" width="19" customWidth="1"/>
    <col min="8726" max="8726" width="2.5703125" customWidth="1"/>
    <col min="8727" max="8737" width="19" customWidth="1"/>
    <col min="8739" max="8743" width="19" customWidth="1"/>
    <col min="8982" max="8982" width="2.5703125" customWidth="1"/>
    <col min="8983" max="8993" width="19" customWidth="1"/>
    <col min="8995" max="8999" width="19" customWidth="1"/>
    <col min="9238" max="9238" width="2.5703125" customWidth="1"/>
    <col min="9239" max="9249" width="19" customWidth="1"/>
    <col min="9251" max="9255" width="19" customWidth="1"/>
    <col min="9494" max="9494" width="2.5703125" customWidth="1"/>
    <col min="9495" max="9505" width="19" customWidth="1"/>
    <col min="9507" max="9511" width="19" customWidth="1"/>
    <col min="9750" max="9750" width="2.5703125" customWidth="1"/>
    <col min="9751" max="9761" width="19" customWidth="1"/>
    <col min="9763" max="9767" width="19" customWidth="1"/>
    <col min="10006" max="10006" width="2.5703125" customWidth="1"/>
    <col min="10007" max="10017" width="19" customWidth="1"/>
    <col min="10019" max="10023" width="19" customWidth="1"/>
    <col min="10262" max="10262" width="2.5703125" customWidth="1"/>
    <col min="10263" max="10273" width="19" customWidth="1"/>
    <col min="10275" max="10279" width="19" customWidth="1"/>
    <col min="10518" max="10518" width="2.5703125" customWidth="1"/>
    <col min="10519" max="10529" width="19" customWidth="1"/>
    <col min="10531" max="10535" width="19" customWidth="1"/>
    <col min="10774" max="10774" width="2.5703125" customWidth="1"/>
    <col min="10775" max="10785" width="19" customWidth="1"/>
    <col min="10787" max="10791" width="19" customWidth="1"/>
    <col min="11030" max="11030" width="2.5703125" customWidth="1"/>
    <col min="11031" max="11041" width="19" customWidth="1"/>
    <col min="11043" max="11047" width="19" customWidth="1"/>
    <col min="11286" max="11286" width="2.5703125" customWidth="1"/>
    <col min="11287" max="11297" width="19" customWidth="1"/>
    <col min="11299" max="11303" width="19" customWidth="1"/>
    <col min="11542" max="11542" width="2.5703125" customWidth="1"/>
    <col min="11543" max="11553" width="19" customWidth="1"/>
    <col min="11555" max="11559" width="19" customWidth="1"/>
    <col min="11798" max="11798" width="2.5703125" customWidth="1"/>
    <col min="11799" max="11809" width="19" customWidth="1"/>
    <col min="11811" max="11815" width="19" customWidth="1"/>
    <col min="12054" max="12054" width="2.5703125" customWidth="1"/>
    <col min="12055" max="12065" width="19" customWidth="1"/>
    <col min="12067" max="12071" width="19" customWidth="1"/>
    <col min="12310" max="12310" width="2.5703125" customWidth="1"/>
    <col min="12311" max="12321" width="19" customWidth="1"/>
    <col min="12323" max="12327" width="19" customWidth="1"/>
    <col min="12566" max="12566" width="2.5703125" customWidth="1"/>
    <col min="12567" max="12577" width="19" customWidth="1"/>
    <col min="12579" max="12583" width="19" customWidth="1"/>
    <col min="12822" max="12822" width="2.5703125" customWidth="1"/>
    <col min="12823" max="12833" width="19" customWidth="1"/>
    <col min="12835" max="12839" width="19" customWidth="1"/>
    <col min="13078" max="13078" width="2.5703125" customWidth="1"/>
    <col min="13079" max="13089" width="19" customWidth="1"/>
    <col min="13091" max="13095" width="19" customWidth="1"/>
    <col min="13334" max="13334" width="2.5703125" customWidth="1"/>
    <col min="13335" max="13345" width="19" customWidth="1"/>
    <col min="13347" max="13351" width="19" customWidth="1"/>
    <col min="13590" max="13590" width="2.5703125" customWidth="1"/>
    <col min="13591" max="13601" width="19" customWidth="1"/>
    <col min="13603" max="13607" width="19" customWidth="1"/>
    <col min="13846" max="13846" width="2.5703125" customWidth="1"/>
    <col min="13847" max="13857" width="19" customWidth="1"/>
    <col min="13859" max="13863" width="19" customWidth="1"/>
    <col min="14102" max="14102" width="2.5703125" customWidth="1"/>
    <col min="14103" max="14113" width="19" customWidth="1"/>
    <col min="14115" max="14119" width="19" customWidth="1"/>
    <col min="14358" max="14358" width="2.5703125" customWidth="1"/>
    <col min="14359" max="14369" width="19" customWidth="1"/>
    <col min="14371" max="14375" width="19" customWidth="1"/>
    <col min="14614" max="14614" width="2.5703125" customWidth="1"/>
    <col min="14615" max="14625" width="19" customWidth="1"/>
    <col min="14627" max="14631" width="19" customWidth="1"/>
    <col min="14870" max="14870" width="2.5703125" customWidth="1"/>
    <col min="14871" max="14881" width="19" customWidth="1"/>
    <col min="14883" max="14887" width="19" customWidth="1"/>
    <col min="15126" max="15126" width="2.5703125" customWidth="1"/>
    <col min="15127" max="15137" width="19" customWidth="1"/>
    <col min="15139" max="15143" width="19" customWidth="1"/>
    <col min="15382" max="15382" width="2.5703125" customWidth="1"/>
    <col min="15383" max="15393" width="19" customWidth="1"/>
    <col min="15395" max="15399" width="19" customWidth="1"/>
    <col min="15638" max="15638" width="2.5703125" customWidth="1"/>
    <col min="15639" max="15649" width="19" customWidth="1"/>
    <col min="15651" max="15655" width="19" customWidth="1"/>
    <col min="15894" max="15894" width="2.5703125" customWidth="1"/>
    <col min="15895" max="15905" width="19" customWidth="1"/>
    <col min="15907" max="15911" width="19" customWidth="1"/>
    <col min="16150" max="16150" width="2.5703125" customWidth="1"/>
    <col min="16151" max="16161" width="19" customWidth="1"/>
    <col min="16163" max="16167" width="19" customWidth="1"/>
  </cols>
  <sheetData>
    <row r="1" spans="2:29" ht="13.5" customHeight="1" x14ac:dyDescent="0.25"/>
    <row r="2" spans="2:29" ht="15.75" customHeight="1" x14ac:dyDescent="0.25">
      <c r="B2" s="122" t="s">
        <v>38</v>
      </c>
      <c r="C2" s="122"/>
      <c r="D2" s="122"/>
    </row>
    <row r="3" spans="2:29" ht="15.75" customHeight="1" thickBot="1" x14ac:dyDescent="0.3">
      <c r="B3" s="122"/>
      <c r="C3" s="122"/>
      <c r="D3" s="122"/>
      <c r="Z3" s="137" t="s">
        <v>39</v>
      </c>
      <c r="AA3" s="137"/>
      <c r="AB3" s="137"/>
    </row>
    <row r="4" spans="2:29" ht="15.75" customHeight="1" thickBot="1" x14ac:dyDescent="0.3">
      <c r="B4" s="123" t="s">
        <v>0</v>
      </c>
      <c r="C4" s="123"/>
      <c r="D4" s="123"/>
      <c r="Z4" s="48"/>
      <c r="AA4" s="49" t="s">
        <v>7</v>
      </c>
      <c r="AB4" s="149" t="s">
        <v>32</v>
      </c>
      <c r="AC4" s="50" t="s">
        <v>9</v>
      </c>
    </row>
    <row r="5" spans="2:29" ht="15.75" thickBot="1" x14ac:dyDescent="0.3">
      <c r="Z5" s="150" t="s">
        <v>33</v>
      </c>
      <c r="AA5" s="151"/>
      <c r="AB5" s="152"/>
      <c r="AC5" s="153"/>
    </row>
    <row r="6" spans="2:29" ht="15.75" customHeight="1" thickBot="1" x14ac:dyDescent="0.3">
      <c r="B6" s="124" t="s">
        <v>1</v>
      </c>
      <c r="C6" s="126" t="s">
        <v>2</v>
      </c>
      <c r="D6" s="128" t="s">
        <v>3</v>
      </c>
      <c r="E6" s="99" t="s">
        <v>4</v>
      </c>
      <c r="F6" s="101" t="s">
        <v>5</v>
      </c>
      <c r="G6" s="1"/>
      <c r="H6" s="1"/>
      <c r="I6" s="1"/>
      <c r="J6" s="124" t="s">
        <v>1</v>
      </c>
      <c r="K6" s="126" t="s">
        <v>2</v>
      </c>
      <c r="L6" s="128" t="s">
        <v>3</v>
      </c>
      <c r="M6" s="99" t="s">
        <v>4</v>
      </c>
      <c r="N6" s="101" t="s">
        <v>5</v>
      </c>
      <c r="O6" s="1"/>
      <c r="P6" s="1"/>
      <c r="Q6" s="1"/>
      <c r="R6" s="124" t="s">
        <v>1</v>
      </c>
      <c r="S6" s="126" t="s">
        <v>2</v>
      </c>
      <c r="T6" s="128" t="s">
        <v>3</v>
      </c>
      <c r="U6" s="99" t="s">
        <v>4</v>
      </c>
      <c r="V6" s="101" t="s">
        <v>5</v>
      </c>
      <c r="Z6" s="154" t="s">
        <v>34</v>
      </c>
      <c r="AA6" s="155"/>
      <c r="AB6" s="156"/>
      <c r="AC6" s="157"/>
    </row>
    <row r="7" spans="2:29" ht="15.75" thickBot="1" x14ac:dyDescent="0.3">
      <c r="B7" s="125"/>
      <c r="C7" s="127"/>
      <c r="D7" s="129"/>
      <c r="E7" s="100"/>
      <c r="F7" s="102"/>
      <c r="G7" s="1"/>
      <c r="H7" s="1"/>
      <c r="I7" s="1"/>
      <c r="J7" s="125"/>
      <c r="K7" s="127"/>
      <c r="L7" s="129"/>
      <c r="M7" s="100"/>
      <c r="N7" s="102"/>
      <c r="O7" s="1"/>
      <c r="P7" s="1"/>
      <c r="Q7" s="1"/>
      <c r="R7" s="125"/>
      <c r="S7" s="127"/>
      <c r="T7" s="129"/>
      <c r="U7" s="100"/>
      <c r="V7" s="102"/>
    </row>
    <row r="8" spans="2:29" ht="15.75" customHeight="1" thickBot="1" x14ac:dyDescent="0.3">
      <c r="B8" s="103" t="s">
        <v>40</v>
      </c>
      <c r="C8" s="106" t="s">
        <v>6</v>
      </c>
      <c r="D8" s="107"/>
      <c r="E8" s="2">
        <v>21.189456939697266</v>
      </c>
      <c r="F8" s="112">
        <f>AVERAGE(E8:E10)</f>
        <v>21.53181266784668</v>
      </c>
      <c r="G8" s="43"/>
      <c r="H8" s="43"/>
      <c r="J8" s="103" t="s">
        <v>40</v>
      </c>
      <c r="K8" s="115" t="s">
        <v>7</v>
      </c>
      <c r="L8" s="118" t="s">
        <v>41</v>
      </c>
      <c r="M8" s="2">
        <v>21.019956588745117</v>
      </c>
      <c r="N8" s="112">
        <f>AVERAGE(M8:M10)</f>
        <v>21.103590647379558</v>
      </c>
      <c r="O8" s="43"/>
      <c r="P8" s="43"/>
      <c r="R8" s="103" t="s">
        <v>40</v>
      </c>
      <c r="S8" s="115" t="s">
        <v>8</v>
      </c>
      <c r="T8" s="136" t="s">
        <v>42</v>
      </c>
      <c r="U8" s="2">
        <v>20.250177383422852</v>
      </c>
      <c r="V8" s="112">
        <f>AVERAGE(U8:U10)</f>
        <v>20.208375930786133</v>
      </c>
      <c r="Z8" s="56"/>
      <c r="AA8" s="57" t="s">
        <v>35</v>
      </c>
      <c r="AB8" s="58" t="s">
        <v>33</v>
      </c>
      <c r="AC8" s="59" t="s">
        <v>36</v>
      </c>
    </row>
    <row r="9" spans="2:29" ht="15.75" customHeight="1" x14ac:dyDescent="0.25">
      <c r="B9" s="104"/>
      <c r="C9" s="108"/>
      <c r="D9" s="109"/>
      <c r="E9" s="3">
        <v>22.12718391418457</v>
      </c>
      <c r="F9" s="89"/>
      <c r="G9" s="44"/>
      <c r="H9" s="44"/>
      <c r="J9" s="104"/>
      <c r="K9" s="116"/>
      <c r="L9" s="95"/>
      <c r="M9" s="3">
        <v>21.271535873413086</v>
      </c>
      <c r="N9" s="89"/>
      <c r="O9" s="44"/>
      <c r="P9" s="44"/>
      <c r="R9" s="104"/>
      <c r="S9" s="116"/>
      <c r="T9" s="86"/>
      <c r="U9" s="3">
        <v>20.306968688964844</v>
      </c>
      <c r="V9" s="89"/>
      <c r="Z9" s="158" t="s">
        <v>7</v>
      </c>
      <c r="AA9" s="159">
        <f>AB9-(2*AA6)</f>
        <v>0</v>
      </c>
      <c r="AB9" s="160">
        <f>AA5</f>
        <v>0</v>
      </c>
      <c r="AC9" s="161">
        <f>AB9+(2*AA6)</f>
        <v>0</v>
      </c>
    </row>
    <row r="10" spans="2:29" ht="15.75" customHeight="1" thickBot="1" x14ac:dyDescent="0.3">
      <c r="B10" s="104"/>
      <c r="C10" s="110"/>
      <c r="D10" s="111"/>
      <c r="E10" s="4">
        <v>21.278797149658203</v>
      </c>
      <c r="F10" s="92"/>
      <c r="G10" s="44"/>
      <c r="H10" s="44"/>
      <c r="J10" s="104"/>
      <c r="K10" s="116"/>
      <c r="L10" s="96"/>
      <c r="M10" s="5">
        <v>21.019279479980469</v>
      </c>
      <c r="N10" s="90"/>
      <c r="O10" s="44"/>
      <c r="P10" s="44"/>
      <c r="R10" s="104"/>
      <c r="S10" s="116"/>
      <c r="T10" s="162"/>
      <c r="U10" s="5">
        <v>20.067981719970703</v>
      </c>
      <c r="V10" s="90"/>
      <c r="Z10" s="163" t="s">
        <v>32</v>
      </c>
      <c r="AA10" s="164">
        <f>AB10-(2*AB6)</f>
        <v>0</v>
      </c>
      <c r="AB10" s="165">
        <f>AB5</f>
        <v>0</v>
      </c>
      <c r="AC10" s="166">
        <f>AB10+(2*AB6)</f>
        <v>0</v>
      </c>
    </row>
    <row r="11" spans="2:29" ht="15.75" customHeight="1" thickBot="1" x14ac:dyDescent="0.3">
      <c r="B11" s="104"/>
      <c r="C11" s="113" t="s">
        <v>9</v>
      </c>
      <c r="D11" s="118" t="s">
        <v>43</v>
      </c>
      <c r="E11" s="2">
        <v>21.096078872680664</v>
      </c>
      <c r="F11" s="112">
        <f>AVERAGE(E11:E13)</f>
        <v>21.309552510579426</v>
      </c>
      <c r="G11" s="43"/>
      <c r="H11" s="43"/>
      <c r="J11" s="104"/>
      <c r="K11" s="116"/>
      <c r="L11" s="94" t="s">
        <v>44</v>
      </c>
      <c r="M11" s="6">
        <v>20.748025894165039</v>
      </c>
      <c r="N11" s="88">
        <f>AVERAGE(M11:M13)</f>
        <v>20.753220876057942</v>
      </c>
      <c r="O11" s="43"/>
      <c r="P11" s="43"/>
      <c r="R11" s="104"/>
      <c r="S11" s="116"/>
      <c r="T11" s="85" t="s">
        <v>45</v>
      </c>
      <c r="U11" s="6">
        <v>20.962135314941406</v>
      </c>
      <c r="V11" s="88">
        <f>AVERAGE(U11:U13)</f>
        <v>20.958774566650391</v>
      </c>
      <c r="Z11" s="167" t="s">
        <v>9</v>
      </c>
      <c r="AA11" s="168">
        <f>AB11-(2*AC6)</f>
        <v>0</v>
      </c>
      <c r="AB11" s="169">
        <f>AC5</f>
        <v>0</v>
      </c>
      <c r="AC11" s="170">
        <f>AB11+(2*AC6)</f>
        <v>0</v>
      </c>
    </row>
    <row r="12" spans="2:29" ht="15.75" customHeight="1" x14ac:dyDescent="0.25">
      <c r="B12" s="104"/>
      <c r="C12" s="114"/>
      <c r="D12" s="95"/>
      <c r="E12" s="3">
        <v>21.166769027709961</v>
      </c>
      <c r="F12" s="89"/>
      <c r="G12" s="44"/>
      <c r="H12" s="44"/>
      <c r="J12" s="104"/>
      <c r="K12" s="116"/>
      <c r="L12" s="95"/>
      <c r="M12" s="3">
        <v>20.561872482299805</v>
      </c>
      <c r="N12" s="89"/>
      <c r="O12" s="44"/>
      <c r="P12" s="44"/>
      <c r="R12" s="104"/>
      <c r="S12" s="116"/>
      <c r="T12" s="86"/>
      <c r="U12" s="3">
        <v>20.909526824951172</v>
      </c>
      <c r="V12" s="89"/>
    </row>
    <row r="13" spans="2:29" ht="15.75" customHeight="1" x14ac:dyDescent="0.25">
      <c r="B13" s="104"/>
      <c r="C13" s="114"/>
      <c r="D13" s="96"/>
      <c r="E13" s="5">
        <v>21.665809631347656</v>
      </c>
      <c r="F13" s="90"/>
      <c r="G13" s="44"/>
      <c r="H13" s="44"/>
      <c r="J13" s="104"/>
      <c r="K13" s="116"/>
      <c r="L13" s="96"/>
      <c r="M13" s="5">
        <v>20.949764251708984</v>
      </c>
      <c r="N13" s="90"/>
      <c r="O13" s="44"/>
      <c r="P13" s="44"/>
      <c r="R13" s="104"/>
      <c r="S13" s="116"/>
      <c r="T13" s="162"/>
      <c r="U13" s="5">
        <v>21.004661560058594</v>
      </c>
      <c r="V13" s="90"/>
    </row>
    <row r="14" spans="2:29" ht="15.75" customHeight="1" x14ac:dyDescent="0.25">
      <c r="B14" s="104"/>
      <c r="C14" s="114"/>
      <c r="D14" s="94" t="s">
        <v>46</v>
      </c>
      <c r="E14" s="6">
        <v>21.598770141601563</v>
      </c>
      <c r="F14" s="88">
        <f>AVERAGE(E14:E16)</f>
        <v>21.378774007161457</v>
      </c>
      <c r="G14" s="43"/>
      <c r="H14" s="43"/>
      <c r="J14" s="104"/>
      <c r="K14" s="116"/>
      <c r="L14" s="94" t="s">
        <v>47</v>
      </c>
      <c r="M14" s="6">
        <v>21.294343948364258</v>
      </c>
      <c r="N14" s="88">
        <f>AVERAGE(M14:M16)</f>
        <v>21.101582845052082</v>
      </c>
      <c r="O14" s="43"/>
      <c r="P14" s="43"/>
      <c r="R14" s="104"/>
      <c r="S14" s="116"/>
      <c r="T14" s="85" t="s">
        <v>48</v>
      </c>
      <c r="U14" s="6">
        <v>21.233612060546875</v>
      </c>
      <c r="V14" s="88">
        <f>AVERAGE(U14:U16)</f>
        <v>21.358383178710938</v>
      </c>
    </row>
    <row r="15" spans="2:29" ht="15.75" customHeight="1" x14ac:dyDescent="0.25">
      <c r="B15" s="104"/>
      <c r="C15" s="114"/>
      <c r="D15" s="95"/>
      <c r="E15" s="3">
        <v>21.26390266418457</v>
      </c>
      <c r="F15" s="89"/>
      <c r="G15" s="44"/>
      <c r="H15" s="44"/>
      <c r="J15" s="104"/>
      <c r="K15" s="116"/>
      <c r="L15" s="95"/>
      <c r="M15" s="3">
        <v>20.972438812255859</v>
      </c>
      <c r="N15" s="89"/>
      <c r="O15" s="44"/>
      <c r="P15" s="44"/>
      <c r="R15" s="104"/>
      <c r="S15" s="116"/>
      <c r="T15" s="86"/>
      <c r="U15" s="3">
        <v>21.110559463500977</v>
      </c>
      <c r="V15" s="89"/>
    </row>
    <row r="16" spans="2:29" ht="15.75" customHeight="1" x14ac:dyDescent="0.25">
      <c r="B16" s="104"/>
      <c r="C16" s="114"/>
      <c r="D16" s="96"/>
      <c r="E16" s="5">
        <v>21.273649215698242</v>
      </c>
      <c r="F16" s="90"/>
      <c r="G16" s="44"/>
      <c r="H16" s="44"/>
      <c r="J16" s="104"/>
      <c r="K16" s="116"/>
      <c r="L16" s="96"/>
      <c r="M16" s="5">
        <v>21.037965774536133</v>
      </c>
      <c r="N16" s="90"/>
      <c r="O16" s="44"/>
      <c r="P16" s="44"/>
      <c r="R16" s="104"/>
      <c r="S16" s="116"/>
      <c r="T16" s="162"/>
      <c r="U16" s="5">
        <v>21.730978012084961</v>
      </c>
      <c r="V16" s="90"/>
    </row>
    <row r="17" spans="2:22" ht="13.5" customHeight="1" x14ac:dyDescent="0.25">
      <c r="B17" s="104"/>
      <c r="C17" s="114"/>
      <c r="D17" s="94" t="s">
        <v>49</v>
      </c>
      <c r="E17" s="6">
        <v>21.460832595825195</v>
      </c>
      <c r="F17" s="88">
        <f>AVERAGE(E17:E19)</f>
        <v>21.461528142293293</v>
      </c>
      <c r="G17" s="43"/>
      <c r="H17" s="43"/>
      <c r="J17" s="104"/>
      <c r="K17" s="116"/>
      <c r="L17" s="94" t="s">
        <v>50</v>
      </c>
      <c r="M17" s="6">
        <v>21.714014053344727</v>
      </c>
      <c r="N17" s="88">
        <f>AVERAGE(M17:M19)</f>
        <v>21.208200454711914</v>
      </c>
      <c r="O17" s="43"/>
      <c r="P17" s="43"/>
      <c r="R17" s="104"/>
      <c r="S17" s="116"/>
      <c r="T17" s="85" t="s">
        <v>51</v>
      </c>
      <c r="U17" s="6">
        <v>20.697658538818359</v>
      </c>
      <c r="V17" s="88">
        <f>AVERAGE(U17:U19)</f>
        <v>20.597115834554035</v>
      </c>
    </row>
    <row r="18" spans="2:22" ht="13.5" customHeight="1" x14ac:dyDescent="0.25">
      <c r="B18" s="104"/>
      <c r="C18" s="114"/>
      <c r="D18" s="95"/>
      <c r="E18" s="3">
        <v>21.42030143737793</v>
      </c>
      <c r="F18" s="89"/>
      <c r="G18" s="44"/>
      <c r="H18" s="44"/>
      <c r="J18" s="104"/>
      <c r="K18" s="116"/>
      <c r="L18" s="95"/>
      <c r="M18" s="3">
        <v>20.958774566650391</v>
      </c>
      <c r="N18" s="89"/>
      <c r="O18" s="44"/>
      <c r="P18" s="44"/>
      <c r="R18" s="104"/>
      <c r="S18" s="116"/>
      <c r="T18" s="86"/>
      <c r="U18" s="3">
        <v>20.468727111816406</v>
      </c>
      <c r="V18" s="89"/>
    </row>
    <row r="19" spans="2:22" ht="15.75" customHeight="1" x14ac:dyDescent="0.25">
      <c r="B19" s="104"/>
      <c r="C19" s="114"/>
      <c r="D19" s="96"/>
      <c r="E19" s="5">
        <v>21.503450393676758</v>
      </c>
      <c r="F19" s="90"/>
      <c r="G19" s="44"/>
      <c r="H19" s="44"/>
      <c r="J19" s="104"/>
      <c r="K19" s="116"/>
      <c r="L19" s="96"/>
      <c r="M19" s="5">
        <v>20.951812744140625</v>
      </c>
      <c r="N19" s="90"/>
      <c r="O19" s="44"/>
      <c r="P19" s="44"/>
      <c r="R19" s="104"/>
      <c r="S19" s="116"/>
      <c r="T19" s="162"/>
      <c r="U19" s="5">
        <v>20.624961853027344</v>
      </c>
      <c r="V19" s="90"/>
    </row>
    <row r="20" spans="2:22" ht="15.75" customHeight="1" x14ac:dyDescent="0.25">
      <c r="B20" s="104"/>
      <c r="C20" s="114"/>
      <c r="D20" s="94" t="s">
        <v>52</v>
      </c>
      <c r="E20" s="6">
        <v>21.262090682983398</v>
      </c>
      <c r="F20" s="88">
        <f>AVERAGE(E20:E22)</f>
        <v>20.727068583170574</v>
      </c>
      <c r="G20" s="43"/>
      <c r="H20" s="43"/>
      <c r="J20" s="104"/>
      <c r="K20" s="116"/>
      <c r="L20" s="94" t="s">
        <v>53</v>
      </c>
      <c r="M20" s="6">
        <v>21.069961547851563</v>
      </c>
      <c r="N20" s="88">
        <f>AVERAGE(M20:M22)</f>
        <v>21.122067133585613</v>
      </c>
      <c r="O20" s="43"/>
      <c r="P20" s="43"/>
      <c r="R20" s="104"/>
      <c r="S20" s="116"/>
      <c r="T20" s="85" t="s">
        <v>54</v>
      </c>
      <c r="U20" s="6">
        <v>21.277111053466797</v>
      </c>
      <c r="V20" s="88">
        <f>AVERAGE(U20:U22)</f>
        <v>21.539597193400066</v>
      </c>
    </row>
    <row r="21" spans="2:22" ht="15.75" customHeight="1" x14ac:dyDescent="0.25">
      <c r="B21" s="104"/>
      <c r="C21" s="114"/>
      <c r="D21" s="95"/>
      <c r="E21" s="3">
        <v>20.27562141418457</v>
      </c>
      <c r="F21" s="89"/>
      <c r="G21" s="44"/>
      <c r="H21" s="44"/>
      <c r="J21" s="104"/>
      <c r="K21" s="116"/>
      <c r="L21" s="95"/>
      <c r="M21" s="3">
        <v>20.956417083740234</v>
      </c>
      <c r="N21" s="89"/>
      <c r="O21" s="44"/>
      <c r="P21" s="44"/>
      <c r="R21" s="104"/>
      <c r="S21" s="116"/>
      <c r="T21" s="86"/>
      <c r="U21" s="3">
        <v>21.20159912109375</v>
      </c>
      <c r="V21" s="89"/>
    </row>
    <row r="22" spans="2:22" ht="15.75" customHeight="1" x14ac:dyDescent="0.25">
      <c r="B22" s="104"/>
      <c r="C22" s="114"/>
      <c r="D22" s="96"/>
      <c r="E22" s="5">
        <v>20.64349365234375</v>
      </c>
      <c r="F22" s="90"/>
      <c r="G22" s="44"/>
      <c r="H22" s="44"/>
      <c r="J22" s="104"/>
      <c r="K22" s="116"/>
      <c r="L22" s="96"/>
      <c r="M22" s="5">
        <v>21.339822769165039</v>
      </c>
      <c r="N22" s="90"/>
      <c r="O22" s="44"/>
      <c r="P22" s="44"/>
      <c r="R22" s="104"/>
      <c r="S22" s="116"/>
      <c r="T22" s="162"/>
      <c r="U22" s="5">
        <v>22.140081405639648</v>
      </c>
      <c r="V22" s="90"/>
    </row>
    <row r="23" spans="2:22" ht="15.75" customHeight="1" x14ac:dyDescent="0.25">
      <c r="B23" s="104"/>
      <c r="C23" s="114"/>
      <c r="D23" s="94" t="s">
        <v>55</v>
      </c>
      <c r="E23" s="6">
        <v>21.261590957641602</v>
      </c>
      <c r="F23" s="88">
        <f>AVERAGE(E23:E25)</f>
        <v>21.458176294962566</v>
      </c>
      <c r="G23" s="43"/>
      <c r="H23" s="43"/>
      <c r="J23" s="104"/>
      <c r="K23" s="116"/>
      <c r="L23" s="94" t="s">
        <v>56</v>
      </c>
      <c r="M23" s="6">
        <v>21.108406066894531</v>
      </c>
      <c r="N23" s="88">
        <f>AVERAGE(M23:M25)</f>
        <v>21.073017120361328</v>
      </c>
      <c r="O23" s="43"/>
      <c r="P23" s="43"/>
      <c r="R23" s="104"/>
      <c r="S23" s="116"/>
      <c r="T23" s="85" t="s">
        <v>57</v>
      </c>
      <c r="U23" s="6">
        <v>21.053855895996094</v>
      </c>
      <c r="V23" s="88">
        <f>AVERAGE(U23:U25)</f>
        <v>21.252805709838867</v>
      </c>
    </row>
    <row r="24" spans="2:22" ht="15.75" customHeight="1" x14ac:dyDescent="0.25">
      <c r="B24" s="104"/>
      <c r="C24" s="114"/>
      <c r="D24" s="95"/>
      <c r="E24" s="3">
        <v>22.15308952331543</v>
      </c>
      <c r="F24" s="89"/>
      <c r="G24" s="44"/>
      <c r="H24" s="44"/>
      <c r="J24" s="104"/>
      <c r="K24" s="116"/>
      <c r="L24" s="95"/>
      <c r="M24" s="3">
        <v>20.994333267211914</v>
      </c>
      <c r="N24" s="89"/>
      <c r="O24" s="44"/>
      <c r="P24" s="44"/>
      <c r="R24" s="104"/>
      <c r="S24" s="116"/>
      <c r="T24" s="86"/>
      <c r="U24" s="3">
        <v>21.651836395263672</v>
      </c>
      <c r="V24" s="89"/>
    </row>
    <row r="25" spans="2:22" ht="15.75" customHeight="1" x14ac:dyDescent="0.25">
      <c r="B25" s="104"/>
      <c r="C25" s="114"/>
      <c r="D25" s="96"/>
      <c r="E25" s="5">
        <v>20.959848403930664</v>
      </c>
      <c r="F25" s="90"/>
      <c r="G25" s="44"/>
      <c r="H25" s="44"/>
      <c r="J25" s="104"/>
      <c r="K25" s="116"/>
      <c r="L25" s="96"/>
      <c r="M25" s="5">
        <v>21.116312026977539</v>
      </c>
      <c r="N25" s="90"/>
      <c r="O25" s="44"/>
      <c r="P25" s="44"/>
      <c r="R25" s="104"/>
      <c r="S25" s="116"/>
      <c r="T25" s="162"/>
      <c r="U25" s="5">
        <v>21.052724838256836</v>
      </c>
      <c r="V25" s="90"/>
    </row>
    <row r="26" spans="2:22" ht="15.75" customHeight="1" x14ac:dyDescent="0.25">
      <c r="B26" s="104"/>
      <c r="C26" s="114"/>
      <c r="D26" s="94" t="s">
        <v>58</v>
      </c>
      <c r="E26" s="6">
        <v>21.19854736328125</v>
      </c>
      <c r="F26" s="88">
        <f>AVERAGE(E26:E28)</f>
        <v>21.085268656412762</v>
      </c>
      <c r="G26" s="43"/>
      <c r="H26" s="43"/>
      <c r="J26" s="104"/>
      <c r="K26" s="116"/>
      <c r="L26" s="94" t="s">
        <v>59</v>
      </c>
      <c r="M26" s="6">
        <v>20.852577209472656</v>
      </c>
      <c r="N26" s="88">
        <f>AVERAGE(M26:M28)</f>
        <v>21.268753051757813</v>
      </c>
      <c r="O26" s="43"/>
      <c r="P26" s="43"/>
      <c r="R26" s="104"/>
      <c r="S26" s="116"/>
      <c r="T26" s="85" t="s">
        <v>60</v>
      </c>
      <c r="U26" s="6">
        <v>20.988113403320313</v>
      </c>
      <c r="V26" s="88">
        <f>AVERAGE(U26:U28)</f>
        <v>20.885010401407879</v>
      </c>
    </row>
    <row r="27" spans="2:22" ht="15.75" customHeight="1" x14ac:dyDescent="0.25">
      <c r="B27" s="104"/>
      <c r="C27" s="114"/>
      <c r="D27" s="95"/>
      <c r="E27" s="3">
        <v>21.090423583984375</v>
      </c>
      <c r="F27" s="89"/>
      <c r="G27" s="44"/>
      <c r="H27" s="44"/>
      <c r="J27" s="104"/>
      <c r="K27" s="116"/>
      <c r="L27" s="95"/>
      <c r="M27" s="3">
        <v>21.712848663330078</v>
      </c>
      <c r="N27" s="89"/>
      <c r="O27" s="44"/>
      <c r="P27" s="44"/>
      <c r="R27" s="104"/>
      <c r="S27" s="116"/>
      <c r="T27" s="86"/>
      <c r="U27" s="3">
        <v>21.070920944213867</v>
      </c>
      <c r="V27" s="89"/>
    </row>
    <row r="28" spans="2:22" ht="15.75" customHeight="1" x14ac:dyDescent="0.25">
      <c r="B28" s="104"/>
      <c r="C28" s="114"/>
      <c r="D28" s="96"/>
      <c r="E28" s="5">
        <v>20.966835021972656</v>
      </c>
      <c r="F28" s="90"/>
      <c r="G28" s="44"/>
      <c r="H28" s="44"/>
      <c r="J28" s="104"/>
      <c r="K28" s="116"/>
      <c r="L28" s="96"/>
      <c r="M28" s="5">
        <v>21.240833282470703</v>
      </c>
      <c r="N28" s="90"/>
      <c r="O28" s="44"/>
      <c r="P28" s="44"/>
      <c r="R28" s="104"/>
      <c r="S28" s="116"/>
      <c r="T28" s="162"/>
      <c r="U28" s="5">
        <v>20.595996856689453</v>
      </c>
      <c r="V28" s="90"/>
    </row>
    <row r="29" spans="2:22" ht="15.75" customHeight="1" x14ac:dyDescent="0.25">
      <c r="B29" s="104"/>
      <c r="C29" s="114"/>
      <c r="D29" s="94" t="s">
        <v>61</v>
      </c>
      <c r="E29" s="6">
        <v>21.735963821411133</v>
      </c>
      <c r="F29" s="88">
        <f>AVERAGE(E29:E31)</f>
        <v>21.482525507609051</v>
      </c>
      <c r="G29" s="43"/>
      <c r="H29" s="43"/>
      <c r="J29" s="104"/>
      <c r="K29" s="116"/>
      <c r="L29" s="94" t="s">
        <v>62</v>
      </c>
      <c r="M29" s="6">
        <v>18.855859756469727</v>
      </c>
      <c r="N29" s="88">
        <f>AVERAGE(M29:M31)</f>
        <v>18.741261800130207</v>
      </c>
      <c r="O29" s="43"/>
      <c r="P29" s="43"/>
      <c r="R29" s="104"/>
      <c r="S29" s="116"/>
      <c r="T29" s="85" t="s">
        <v>63</v>
      </c>
      <c r="U29" s="6">
        <v>25.10185432434082</v>
      </c>
      <c r="V29" s="88">
        <f>AVERAGE(U29:U31)</f>
        <v>25.04115104675293</v>
      </c>
    </row>
    <row r="30" spans="2:22" ht="15.75" customHeight="1" x14ac:dyDescent="0.25">
      <c r="B30" s="104"/>
      <c r="C30" s="114"/>
      <c r="D30" s="95"/>
      <c r="E30" s="3">
        <v>21.573829650878906</v>
      </c>
      <c r="F30" s="89"/>
      <c r="G30" s="44"/>
      <c r="H30" s="44"/>
      <c r="J30" s="104"/>
      <c r="K30" s="116"/>
      <c r="L30" s="95"/>
      <c r="M30" s="3">
        <v>18.611040115356445</v>
      </c>
      <c r="N30" s="89"/>
      <c r="O30" s="44"/>
      <c r="P30" s="44"/>
      <c r="R30" s="104"/>
      <c r="S30" s="116"/>
      <c r="T30" s="86"/>
      <c r="U30" s="3">
        <v>25.08152961730957</v>
      </c>
      <c r="V30" s="89"/>
    </row>
    <row r="31" spans="2:22" ht="15.75" customHeight="1" x14ac:dyDescent="0.25">
      <c r="B31" s="104"/>
      <c r="C31" s="114"/>
      <c r="D31" s="96"/>
      <c r="E31" s="5">
        <v>21.137783050537109</v>
      </c>
      <c r="F31" s="90"/>
      <c r="G31" s="44"/>
      <c r="H31" s="44"/>
      <c r="J31" s="104"/>
      <c r="K31" s="116"/>
      <c r="L31" s="96"/>
      <c r="M31" s="5">
        <v>18.756885528564453</v>
      </c>
      <c r="N31" s="90"/>
      <c r="O31" s="44"/>
      <c r="P31" s="44"/>
      <c r="R31" s="104"/>
      <c r="S31" s="116"/>
      <c r="T31" s="162"/>
      <c r="U31" s="5">
        <v>24.940069198608398</v>
      </c>
      <c r="V31" s="90"/>
    </row>
    <row r="32" spans="2:22" ht="15.75" customHeight="1" x14ac:dyDescent="0.25">
      <c r="B32" s="104"/>
      <c r="C32" s="114"/>
      <c r="D32" s="94" t="s">
        <v>64</v>
      </c>
      <c r="E32" s="6">
        <v>18.764244079589844</v>
      </c>
      <c r="F32" s="88">
        <f>AVERAGE(E32:E34)</f>
        <v>19.696013768513996</v>
      </c>
      <c r="G32" s="43"/>
      <c r="H32" s="43"/>
      <c r="J32" s="104"/>
      <c r="K32" s="116"/>
      <c r="L32" s="94" t="s">
        <v>65</v>
      </c>
      <c r="M32" s="6">
        <v>18.496517181396484</v>
      </c>
      <c r="N32" s="88">
        <f>AVERAGE(M32:M34)</f>
        <v>17.93470573425293</v>
      </c>
      <c r="O32" s="43"/>
      <c r="P32" s="43"/>
      <c r="R32" s="104"/>
      <c r="S32" s="116"/>
      <c r="T32" s="85" t="s">
        <v>66</v>
      </c>
      <c r="U32" s="6">
        <v>27.235244750976563</v>
      </c>
      <c r="V32" s="88">
        <f>AVERAGE(U32:U34)</f>
        <v>25.645423253377277</v>
      </c>
    </row>
    <row r="33" spans="2:36" ht="15.75" customHeight="1" x14ac:dyDescent="0.25">
      <c r="B33" s="104"/>
      <c r="C33" s="114"/>
      <c r="D33" s="95"/>
      <c r="E33" s="3">
        <v>20.257509231567383</v>
      </c>
      <c r="F33" s="89"/>
      <c r="G33" s="44"/>
      <c r="H33" s="44"/>
      <c r="J33" s="104"/>
      <c r="K33" s="116"/>
      <c r="L33" s="95"/>
      <c r="M33" s="3">
        <v>17.496011734008789</v>
      </c>
      <c r="N33" s="89"/>
      <c r="O33" s="44"/>
      <c r="P33" s="44"/>
      <c r="R33" s="104"/>
      <c r="S33" s="116"/>
      <c r="T33" s="86"/>
      <c r="U33" s="3">
        <v>24.894426345825195</v>
      </c>
      <c r="V33" s="89"/>
    </row>
    <row r="34" spans="2:36" ht="15.75" customHeight="1" x14ac:dyDescent="0.25">
      <c r="B34" s="104"/>
      <c r="C34" s="114"/>
      <c r="D34" s="96"/>
      <c r="E34" s="5">
        <v>20.066287994384766</v>
      </c>
      <c r="F34" s="90"/>
      <c r="G34" s="44"/>
      <c r="H34" s="44"/>
      <c r="J34" s="104"/>
      <c r="K34" s="116"/>
      <c r="L34" s="96"/>
      <c r="M34" s="5">
        <v>17.811588287353516</v>
      </c>
      <c r="N34" s="90"/>
      <c r="O34" s="44"/>
      <c r="P34" s="44"/>
      <c r="R34" s="104"/>
      <c r="S34" s="116"/>
      <c r="T34" s="162"/>
      <c r="U34" s="5">
        <v>24.806598663330078</v>
      </c>
      <c r="V34" s="90"/>
    </row>
    <row r="35" spans="2:36" ht="15.75" customHeight="1" x14ac:dyDescent="0.25">
      <c r="B35" s="104"/>
      <c r="C35" s="114"/>
      <c r="D35" s="94" t="s">
        <v>67</v>
      </c>
      <c r="E35" s="6">
        <v>21.310571670532227</v>
      </c>
      <c r="F35" s="148">
        <f>AVERAGE(E35:E37)</f>
        <v>21.26957893371582</v>
      </c>
      <c r="G35" s="45"/>
      <c r="H35" s="45"/>
      <c r="J35" s="104"/>
      <c r="K35" s="116"/>
      <c r="L35" s="94" t="s">
        <v>68</v>
      </c>
      <c r="M35" s="6">
        <v>20.950981140136719</v>
      </c>
      <c r="N35" s="88">
        <f>AVERAGE(M35:M37)</f>
        <v>20.998577753702801</v>
      </c>
      <c r="O35" s="43"/>
      <c r="P35" s="43"/>
      <c r="R35" s="104"/>
      <c r="S35" s="116"/>
      <c r="T35" s="85" t="s">
        <v>69</v>
      </c>
      <c r="U35" s="6">
        <v>24.720878601074219</v>
      </c>
      <c r="V35" s="88">
        <f>AVERAGE(U35:U37)</f>
        <v>24.560338338216145</v>
      </c>
    </row>
    <row r="36" spans="2:36" ht="15.75" customHeight="1" x14ac:dyDescent="0.25">
      <c r="B36" s="104"/>
      <c r="C36" s="114"/>
      <c r="D36" s="95"/>
      <c r="E36" s="3">
        <v>21.274171829223633</v>
      </c>
      <c r="F36" s="120"/>
      <c r="G36" s="46"/>
      <c r="H36" s="46"/>
      <c r="J36" s="104"/>
      <c r="K36" s="116"/>
      <c r="L36" s="95"/>
      <c r="M36" s="3">
        <v>21.195796966552734</v>
      </c>
      <c r="N36" s="89"/>
      <c r="O36" s="44"/>
      <c r="P36" s="44"/>
      <c r="R36" s="104"/>
      <c r="S36" s="116"/>
      <c r="T36" s="86"/>
      <c r="U36" s="3">
        <v>24.617877960205078</v>
      </c>
      <c r="V36" s="98"/>
    </row>
    <row r="37" spans="2:36" ht="15.75" customHeight="1" thickBot="1" x14ac:dyDescent="0.3">
      <c r="B37" s="104"/>
      <c r="C37" s="114"/>
      <c r="D37" s="96"/>
      <c r="E37" s="5">
        <v>21.223993301391602</v>
      </c>
      <c r="F37" s="121"/>
      <c r="G37" s="46"/>
      <c r="H37" s="46"/>
      <c r="J37" s="105"/>
      <c r="K37" s="117"/>
      <c r="L37" s="97"/>
      <c r="M37" s="4">
        <v>20.848955154418945</v>
      </c>
      <c r="N37" s="92"/>
      <c r="O37" s="44"/>
      <c r="P37" s="44"/>
      <c r="R37" s="105"/>
      <c r="S37" s="117"/>
      <c r="T37" s="91"/>
      <c r="U37" s="4">
        <v>24.342258453369141</v>
      </c>
      <c r="V37" s="171"/>
    </row>
    <row r="38" spans="2:36" ht="18.75" x14ac:dyDescent="0.25">
      <c r="B38" s="104"/>
      <c r="C38" s="114"/>
      <c r="D38" s="94" t="s">
        <v>70</v>
      </c>
      <c r="E38" s="6">
        <v>21.35502815246582</v>
      </c>
      <c r="F38" s="88">
        <f>AVERAGE(E38:E40)</f>
        <v>21.498931884765625</v>
      </c>
      <c r="G38" s="43"/>
      <c r="H38" s="43"/>
      <c r="J38" s="172"/>
      <c r="K38" s="173"/>
      <c r="L38" s="173"/>
      <c r="M38" s="173"/>
      <c r="N38" s="173"/>
      <c r="O38" s="173"/>
      <c r="P38" s="173"/>
      <c r="X38" s="172"/>
      <c r="Y38" s="173"/>
      <c r="Z38" s="173"/>
      <c r="AA38" s="173"/>
      <c r="AB38" s="173"/>
      <c r="AD38" s="172"/>
      <c r="AJ38" s="172"/>
    </row>
    <row r="39" spans="2:36" ht="18.75" x14ac:dyDescent="0.25">
      <c r="B39" s="104"/>
      <c r="C39" s="114"/>
      <c r="D39" s="95"/>
      <c r="E39" s="3">
        <v>21.635034561157227</v>
      </c>
      <c r="F39" s="89"/>
      <c r="G39" s="44"/>
      <c r="H39" s="44"/>
      <c r="J39" s="172"/>
      <c r="K39" s="173"/>
      <c r="L39" s="173"/>
      <c r="M39" s="173"/>
      <c r="N39" s="173"/>
      <c r="O39" s="173"/>
      <c r="P39" s="173"/>
      <c r="X39" s="172"/>
      <c r="Y39" s="173"/>
      <c r="Z39" s="173"/>
      <c r="AA39" s="173"/>
      <c r="AB39" s="173"/>
      <c r="AD39" s="172"/>
      <c r="AJ39" s="172"/>
    </row>
    <row r="40" spans="2:36" ht="19.5" thickBot="1" x14ac:dyDescent="0.3">
      <c r="B40" s="105"/>
      <c r="C40" s="143"/>
      <c r="D40" s="97"/>
      <c r="E40" s="4">
        <v>21.506732940673828</v>
      </c>
      <c r="F40" s="92"/>
      <c r="G40" s="44"/>
      <c r="H40" s="44"/>
      <c r="J40" s="172"/>
      <c r="K40" s="173"/>
      <c r="L40" s="173"/>
      <c r="M40" s="173"/>
      <c r="N40" s="173"/>
      <c r="O40" s="173"/>
      <c r="P40" s="173"/>
      <c r="X40" s="172"/>
      <c r="Y40" s="173"/>
      <c r="Z40" s="173"/>
      <c r="AA40" s="173"/>
      <c r="AB40" s="173"/>
      <c r="AD40" s="172"/>
      <c r="AJ40" s="172"/>
    </row>
    <row r="41" spans="2:36" ht="18.75" x14ac:dyDescent="0.25">
      <c r="B41" s="174"/>
      <c r="C41" s="175" t="s">
        <v>24</v>
      </c>
      <c r="D41" s="175"/>
      <c r="E41" s="176">
        <f>MEDIAN(E11:E40)</f>
        <v>21.262996673583984</v>
      </c>
      <c r="F41" s="44"/>
      <c r="G41" s="44"/>
      <c r="H41" s="44"/>
      <c r="J41" s="172"/>
      <c r="K41" s="173"/>
      <c r="L41" s="173"/>
      <c r="M41" s="173"/>
      <c r="N41" s="173"/>
      <c r="O41" s="173"/>
      <c r="P41" s="173"/>
      <c r="X41" s="172"/>
      <c r="Y41" s="173"/>
      <c r="Z41" s="173"/>
      <c r="AA41" s="173"/>
      <c r="AB41" s="173"/>
      <c r="AD41" s="172"/>
      <c r="AJ41" s="172"/>
    </row>
    <row r="42" spans="2:36" ht="20.100000000000001" customHeight="1" thickBot="1" x14ac:dyDescent="0.3"/>
    <row r="43" spans="2:36" x14ac:dyDescent="0.25">
      <c r="B43" s="124" t="s">
        <v>1</v>
      </c>
      <c r="C43" s="126" t="s">
        <v>2</v>
      </c>
      <c r="D43" s="124" t="s">
        <v>3</v>
      </c>
      <c r="E43" s="99" t="s">
        <v>4</v>
      </c>
      <c r="F43" s="8" t="s">
        <v>25</v>
      </c>
      <c r="G43" s="9" t="s">
        <v>26</v>
      </c>
      <c r="H43" s="138" t="s">
        <v>27</v>
      </c>
      <c r="J43" s="124" t="s">
        <v>1</v>
      </c>
      <c r="K43" s="126" t="s">
        <v>2</v>
      </c>
      <c r="L43" s="124" t="s">
        <v>3</v>
      </c>
      <c r="M43" s="130" t="s">
        <v>4</v>
      </c>
      <c r="N43" s="9" t="s">
        <v>25</v>
      </c>
      <c r="O43" s="177" t="s">
        <v>26</v>
      </c>
      <c r="P43" s="178" t="s">
        <v>27</v>
      </c>
      <c r="Q43" s="179"/>
      <c r="R43" s="126" t="s">
        <v>1</v>
      </c>
      <c r="S43" s="126" t="s">
        <v>2</v>
      </c>
      <c r="T43" s="128" t="s">
        <v>3</v>
      </c>
      <c r="U43" s="99" t="s">
        <v>4</v>
      </c>
      <c r="V43" s="9" t="s">
        <v>25</v>
      </c>
      <c r="W43" s="177" t="s">
        <v>26</v>
      </c>
      <c r="X43" s="178" t="s">
        <v>27</v>
      </c>
    </row>
    <row r="44" spans="2:36" ht="15.75" thickBot="1" x14ac:dyDescent="0.3">
      <c r="B44" s="125"/>
      <c r="C44" s="127"/>
      <c r="D44" s="125"/>
      <c r="E44" s="180"/>
      <c r="F44" s="10" t="s">
        <v>71</v>
      </c>
      <c r="G44" s="11" t="s">
        <v>72</v>
      </c>
      <c r="H44" s="139"/>
      <c r="J44" s="125"/>
      <c r="K44" s="127"/>
      <c r="L44" s="125"/>
      <c r="M44" s="131"/>
      <c r="N44" s="10" t="s">
        <v>71</v>
      </c>
      <c r="O44" s="11" t="s">
        <v>72</v>
      </c>
      <c r="P44" s="181"/>
      <c r="Q44" s="179"/>
      <c r="R44" s="144"/>
      <c r="S44" s="144"/>
      <c r="T44" s="129"/>
      <c r="U44" s="100"/>
      <c r="V44" s="10" t="s">
        <v>71</v>
      </c>
      <c r="W44" s="11" t="s">
        <v>72</v>
      </c>
      <c r="X44" s="181"/>
    </row>
    <row r="45" spans="2:36" ht="15" customHeight="1" x14ac:dyDescent="0.25">
      <c r="B45" s="140" t="s">
        <v>73</v>
      </c>
      <c r="C45" s="182" t="s">
        <v>6</v>
      </c>
      <c r="D45" s="183"/>
      <c r="E45" s="184" t="s">
        <v>23</v>
      </c>
      <c r="F45" s="185"/>
      <c r="G45" s="184"/>
      <c r="H45" s="186"/>
      <c r="J45" s="140" t="s">
        <v>73</v>
      </c>
      <c r="K45" s="115" t="s">
        <v>7</v>
      </c>
      <c r="L45" s="95" t="s">
        <v>41</v>
      </c>
      <c r="M45" s="14">
        <v>27.987201690673828</v>
      </c>
      <c r="N45" s="14">
        <f>M45-$N$8</f>
        <v>6.8836110432942696</v>
      </c>
      <c r="O45" s="14">
        <f t="shared" ref="O45:O74" si="0">N45-$F$57</f>
        <v>-2.1129207611083984</v>
      </c>
      <c r="P45" s="84">
        <f>2^-O45</f>
        <v>4.3256614638525583</v>
      </c>
      <c r="Q45" s="179"/>
      <c r="R45" s="140" t="s">
        <v>73</v>
      </c>
      <c r="S45" s="115" t="s">
        <v>8</v>
      </c>
      <c r="T45" s="136" t="s">
        <v>42</v>
      </c>
      <c r="U45" s="2">
        <v>26.775106430053711</v>
      </c>
      <c r="V45" s="14">
        <f>U45-$V$8</f>
        <v>6.5667304992675781</v>
      </c>
      <c r="W45" s="14">
        <f t="shared" ref="W45:W74" si="1">V45-$F$57</f>
        <v>-2.42980130513509</v>
      </c>
      <c r="X45" s="84">
        <f>2^-W45</f>
        <v>5.3881921687483283</v>
      </c>
    </row>
    <row r="46" spans="2:36" ht="15" customHeight="1" x14ac:dyDescent="0.25">
      <c r="B46" s="141"/>
      <c r="C46" s="187"/>
      <c r="D46" s="188"/>
      <c r="E46" s="189" t="s">
        <v>23</v>
      </c>
      <c r="F46" s="190"/>
      <c r="G46" s="191"/>
      <c r="H46" s="192"/>
      <c r="J46" s="141"/>
      <c r="K46" s="116"/>
      <c r="L46" s="95"/>
      <c r="M46" s="14">
        <v>26.687360763549805</v>
      </c>
      <c r="N46" s="14">
        <f>M46-$N$8</f>
        <v>5.5837701161702462</v>
      </c>
      <c r="O46" s="14">
        <f t="shared" si="0"/>
        <v>-3.4127616882324219</v>
      </c>
      <c r="P46" s="84">
        <f t="shared" ref="P46:P74" si="2">2^-O46</f>
        <v>10.649853563143255</v>
      </c>
      <c r="Q46" s="179"/>
      <c r="R46" s="141"/>
      <c r="S46" s="116"/>
      <c r="T46" s="86"/>
      <c r="U46" s="3">
        <v>26.65900993347168</v>
      </c>
      <c r="V46" s="14">
        <f>U46-$V$8</f>
        <v>6.4506340026855469</v>
      </c>
      <c r="W46" s="14">
        <f t="shared" si="1"/>
        <v>-2.5458978017171212</v>
      </c>
      <c r="X46" s="84">
        <f>2^-W46</f>
        <v>5.8397143516429812</v>
      </c>
    </row>
    <row r="47" spans="2:36" ht="15.75" customHeight="1" thickBot="1" x14ac:dyDescent="0.3">
      <c r="B47" s="141"/>
      <c r="C47" s="193"/>
      <c r="D47" s="194"/>
      <c r="E47" s="195" t="s">
        <v>23</v>
      </c>
      <c r="F47" s="196"/>
      <c r="G47" s="197"/>
      <c r="H47" s="198"/>
      <c r="J47" s="141"/>
      <c r="K47" s="116"/>
      <c r="L47" s="96"/>
      <c r="M47" s="16">
        <v>26.690126419067383</v>
      </c>
      <c r="N47" s="16">
        <f>M47-$N$8</f>
        <v>5.5865357716878243</v>
      </c>
      <c r="O47" s="16">
        <f t="shared" si="0"/>
        <v>-3.4099960327148438</v>
      </c>
      <c r="P47" s="199">
        <f t="shared" si="2"/>
        <v>10.629457282654233</v>
      </c>
      <c r="Q47" s="179"/>
      <c r="R47" s="141"/>
      <c r="S47" s="116"/>
      <c r="T47" s="162"/>
      <c r="U47" s="5">
        <v>25.681280136108398</v>
      </c>
      <c r="V47" s="16">
        <f>U47-$V$8</f>
        <v>5.4729042053222656</v>
      </c>
      <c r="W47" s="16">
        <f t="shared" si="1"/>
        <v>-3.5236275990804025</v>
      </c>
      <c r="X47" s="199">
        <f t="shared" ref="X47:X74" si="3">2^-W47</f>
        <v>11.500523265085</v>
      </c>
    </row>
    <row r="48" spans="2:36" ht="15" customHeight="1" x14ac:dyDescent="0.25">
      <c r="B48" s="141"/>
      <c r="C48" s="113" t="s">
        <v>9</v>
      </c>
      <c r="D48" s="118" t="s">
        <v>43</v>
      </c>
      <c r="E48" s="2">
        <v>30.0943603515625</v>
      </c>
      <c r="F48" s="13">
        <f>E48-$F$11</f>
        <v>8.7848078409830741</v>
      </c>
      <c r="G48" s="2">
        <f t="shared" ref="G48:G77" si="4">F48-$F$57</f>
        <v>-0.21172396341959399</v>
      </c>
      <c r="H48" s="42">
        <f>2^-G48</f>
        <v>1.1580712066254335</v>
      </c>
      <c r="J48" s="141"/>
      <c r="K48" s="116"/>
      <c r="L48" s="94" t="s">
        <v>44</v>
      </c>
      <c r="M48" s="200">
        <v>29.337795257568359</v>
      </c>
      <c r="N48" s="200">
        <f>M48-$N$11</f>
        <v>8.5845743815104179</v>
      </c>
      <c r="O48" s="200">
        <f t="shared" si="0"/>
        <v>-0.41195742289225024</v>
      </c>
      <c r="P48" s="83">
        <f t="shared" si="2"/>
        <v>1.3304897748180218</v>
      </c>
      <c r="Q48" s="179"/>
      <c r="R48" s="141"/>
      <c r="S48" s="116"/>
      <c r="T48" s="85" t="s">
        <v>45</v>
      </c>
      <c r="U48" s="6">
        <v>32.002010345458984</v>
      </c>
      <c r="V48" s="200">
        <f>U48-$V$11</f>
        <v>11.043235778808594</v>
      </c>
      <c r="W48" s="200">
        <f t="shared" si="1"/>
        <v>2.0467039744059257</v>
      </c>
      <c r="X48" s="83">
        <f t="shared" si="3"/>
        <v>0.24203641491257541</v>
      </c>
    </row>
    <row r="49" spans="2:24" ht="15" customHeight="1" x14ac:dyDescent="0.25">
      <c r="B49" s="141"/>
      <c r="C49" s="114"/>
      <c r="D49" s="95"/>
      <c r="E49" s="3">
        <v>28.561058044433594</v>
      </c>
      <c r="F49" s="14">
        <f>E49-$F$11</f>
        <v>7.2515055338541679</v>
      </c>
      <c r="G49" s="3">
        <f t="shared" si="4"/>
        <v>-1.7450262705485002</v>
      </c>
      <c r="H49" s="201">
        <f t="shared" ref="H49:H77" si="5">2^-G49</f>
        <v>3.3520095760538462</v>
      </c>
      <c r="J49" s="141"/>
      <c r="K49" s="116"/>
      <c r="L49" s="95"/>
      <c r="M49" s="14">
        <v>27.5089111328125</v>
      </c>
      <c r="N49" s="14">
        <f>M49-$N$11</f>
        <v>6.7556902567545585</v>
      </c>
      <c r="O49" s="14">
        <f t="shared" si="0"/>
        <v>-2.2408415476481096</v>
      </c>
      <c r="P49" s="84">
        <f t="shared" si="2"/>
        <v>4.7267270190131798</v>
      </c>
      <c r="Q49" s="179"/>
      <c r="R49" s="141"/>
      <c r="S49" s="116"/>
      <c r="T49" s="86"/>
      <c r="U49" s="3">
        <v>30.373172760009766</v>
      </c>
      <c r="V49" s="14">
        <f>U49-$V$11</f>
        <v>9.414398193359375</v>
      </c>
      <c r="W49" s="14">
        <f t="shared" si="1"/>
        <v>0.41786638895670691</v>
      </c>
      <c r="X49" s="84">
        <f t="shared" si="3"/>
        <v>0.74853081321033121</v>
      </c>
    </row>
    <row r="50" spans="2:24" ht="15" customHeight="1" x14ac:dyDescent="0.25">
      <c r="B50" s="141"/>
      <c r="C50" s="114"/>
      <c r="D50" s="96"/>
      <c r="E50" s="5">
        <v>28.185155868530273</v>
      </c>
      <c r="F50" s="16">
        <f>E50-$F$11</f>
        <v>6.8756033579508475</v>
      </c>
      <c r="G50" s="5">
        <f t="shared" si="4"/>
        <v>-2.1209284464518205</v>
      </c>
      <c r="H50" s="202">
        <f t="shared" si="5"/>
        <v>4.3497378235129576</v>
      </c>
      <c r="J50" s="141"/>
      <c r="K50" s="116"/>
      <c r="L50" s="96"/>
      <c r="M50" s="16">
        <v>27.326961517333984</v>
      </c>
      <c r="N50" s="16">
        <f>M50-$N$11</f>
        <v>6.5737406412760429</v>
      </c>
      <c r="O50" s="16">
        <f t="shared" si="0"/>
        <v>-2.4227911631266252</v>
      </c>
      <c r="P50" s="199">
        <f t="shared" si="2"/>
        <v>5.3620741247628319</v>
      </c>
      <c r="Q50" s="179"/>
      <c r="R50" s="141"/>
      <c r="S50" s="116"/>
      <c r="T50" s="162"/>
      <c r="U50" s="5">
        <v>32.322589874267578</v>
      </c>
      <c r="V50" s="16">
        <f>U50-$V$11</f>
        <v>11.363815307617188</v>
      </c>
      <c r="W50" s="16">
        <f t="shared" si="1"/>
        <v>2.3672835032145194</v>
      </c>
      <c r="X50" s="199">
        <f t="shared" si="3"/>
        <v>0.19381021230545623</v>
      </c>
    </row>
    <row r="51" spans="2:24" ht="15" customHeight="1" x14ac:dyDescent="0.25">
      <c r="B51" s="141"/>
      <c r="C51" s="114"/>
      <c r="D51" s="94" t="s">
        <v>46</v>
      </c>
      <c r="E51" s="6">
        <v>31.303852081298828</v>
      </c>
      <c r="F51" s="200">
        <f>E51-$F$14</f>
        <v>9.925078074137371</v>
      </c>
      <c r="G51" s="6">
        <f t="shared" si="4"/>
        <v>0.92854626973470289</v>
      </c>
      <c r="H51" s="203">
        <f t="shared" si="5"/>
        <v>0.52538748136171298</v>
      </c>
      <c r="J51" s="141"/>
      <c r="K51" s="116"/>
      <c r="L51" s="94" t="s">
        <v>47</v>
      </c>
      <c r="M51" s="204" t="s">
        <v>23</v>
      </c>
      <c r="N51" s="204" t="e">
        <f>M51-$N$14</f>
        <v>#VALUE!</v>
      </c>
      <c r="O51" s="204" t="e">
        <f t="shared" si="0"/>
        <v>#VALUE!</v>
      </c>
      <c r="P51" s="205" t="e">
        <f t="shared" si="2"/>
        <v>#VALUE!</v>
      </c>
      <c r="Q51" s="179"/>
      <c r="R51" s="141"/>
      <c r="S51" s="116"/>
      <c r="T51" s="85" t="s">
        <v>48</v>
      </c>
      <c r="U51" s="6">
        <v>31.322776794433594</v>
      </c>
      <c r="V51" s="200">
        <f>U51-$V$14</f>
        <v>9.9643936157226563</v>
      </c>
      <c r="W51" s="200">
        <f t="shared" si="1"/>
        <v>0.96786181131998816</v>
      </c>
      <c r="X51" s="83">
        <f t="shared" si="3"/>
        <v>0.51126323435659982</v>
      </c>
    </row>
    <row r="52" spans="2:24" ht="15" customHeight="1" x14ac:dyDescent="0.25">
      <c r="B52" s="141"/>
      <c r="C52" s="114"/>
      <c r="D52" s="95"/>
      <c r="E52" s="3">
        <v>31.920164108276367</v>
      </c>
      <c r="F52" s="14">
        <f t="shared" ref="F52:F53" si="6">E52-$F$14</f>
        <v>10.54139010111491</v>
      </c>
      <c r="G52" s="3">
        <f t="shared" si="4"/>
        <v>1.544858296712242</v>
      </c>
      <c r="H52" s="201">
        <f t="shared" si="5"/>
        <v>0.34272936289283801</v>
      </c>
      <c r="J52" s="141"/>
      <c r="K52" s="116"/>
      <c r="L52" s="95"/>
      <c r="M52" s="14">
        <v>24.420406341552734</v>
      </c>
      <c r="N52" s="14">
        <f>M52-$N$14</f>
        <v>3.3188234965006522</v>
      </c>
      <c r="O52" s="14">
        <f t="shared" si="0"/>
        <v>-5.6777083079020159</v>
      </c>
      <c r="P52" s="84">
        <f t="shared" si="2"/>
        <v>51.187097875178431</v>
      </c>
      <c r="Q52" s="179"/>
      <c r="R52" s="141"/>
      <c r="S52" s="116"/>
      <c r="T52" s="86"/>
      <c r="U52" s="3">
        <v>31.643835067749023</v>
      </c>
      <c r="V52" s="14">
        <f>U52-$V$14</f>
        <v>10.285451889038086</v>
      </c>
      <c r="W52" s="14">
        <f t="shared" si="1"/>
        <v>1.2889200846354179</v>
      </c>
      <c r="X52" s="84">
        <f t="shared" si="3"/>
        <v>0.40925726019981845</v>
      </c>
    </row>
    <row r="53" spans="2:24" ht="15" customHeight="1" x14ac:dyDescent="0.25">
      <c r="B53" s="141"/>
      <c r="C53" s="114"/>
      <c r="D53" s="96"/>
      <c r="E53" s="5">
        <v>31.208040237426758</v>
      </c>
      <c r="F53" s="16">
        <f t="shared" si="6"/>
        <v>9.8292662302653007</v>
      </c>
      <c r="G53" s="5">
        <f t="shared" si="4"/>
        <v>0.83273442586263258</v>
      </c>
      <c r="H53" s="202">
        <f t="shared" si="5"/>
        <v>0.56146405693107659</v>
      </c>
      <c r="J53" s="141"/>
      <c r="K53" s="116"/>
      <c r="L53" s="96"/>
      <c r="M53" s="206" t="s">
        <v>23</v>
      </c>
      <c r="N53" s="206" t="e">
        <f>M53-$N$14</f>
        <v>#VALUE!</v>
      </c>
      <c r="O53" s="206" t="e">
        <f t="shared" si="0"/>
        <v>#VALUE!</v>
      </c>
      <c r="P53" s="207" t="e">
        <f t="shared" si="2"/>
        <v>#VALUE!</v>
      </c>
      <c r="Q53" s="179"/>
      <c r="R53" s="141"/>
      <c r="S53" s="116"/>
      <c r="T53" s="162"/>
      <c r="U53" s="5">
        <v>39.284126281738281</v>
      </c>
      <c r="V53" s="16">
        <f>U53-$V$14</f>
        <v>17.925743103027344</v>
      </c>
      <c r="W53" s="16">
        <f t="shared" si="1"/>
        <v>8.9292112986246757</v>
      </c>
      <c r="X53" s="199">
        <f t="shared" si="3"/>
        <v>2.051349035293032E-3</v>
      </c>
    </row>
    <row r="54" spans="2:24" ht="15" customHeight="1" x14ac:dyDescent="0.25">
      <c r="B54" s="141"/>
      <c r="C54" s="114"/>
      <c r="D54" s="208" t="s">
        <v>49</v>
      </c>
      <c r="E54" s="209" t="s">
        <v>23</v>
      </c>
      <c r="F54" s="204" t="e">
        <f>E54-$F$17</f>
        <v>#VALUE!</v>
      </c>
      <c r="G54" s="209" t="e">
        <f t="shared" si="4"/>
        <v>#VALUE!</v>
      </c>
      <c r="H54" s="210" t="e">
        <f t="shared" si="5"/>
        <v>#VALUE!</v>
      </c>
      <c r="J54" s="141"/>
      <c r="K54" s="116"/>
      <c r="L54" s="94" t="s">
        <v>50</v>
      </c>
      <c r="M54" s="200">
        <v>27.872100830078125</v>
      </c>
      <c r="N54" s="200">
        <f>M54-$N$17</f>
        <v>6.6639003753662109</v>
      </c>
      <c r="O54" s="200">
        <f t="shared" si="0"/>
        <v>-2.3326314290364571</v>
      </c>
      <c r="P54" s="83">
        <f t="shared" si="2"/>
        <v>5.0372328737437995</v>
      </c>
      <c r="Q54" s="179"/>
      <c r="R54" s="141"/>
      <c r="S54" s="116"/>
      <c r="T54" s="85" t="s">
        <v>51</v>
      </c>
      <c r="U54" s="6">
        <v>33.682826995849609</v>
      </c>
      <c r="V54" s="200">
        <f>U54-$V$17</f>
        <v>13.085711161295574</v>
      </c>
      <c r="W54" s="200">
        <f t="shared" si="1"/>
        <v>4.089179356892906</v>
      </c>
      <c r="X54" s="83">
        <f t="shared" si="3"/>
        <v>5.8753582914761703E-2</v>
      </c>
    </row>
    <row r="55" spans="2:24" ht="15" customHeight="1" x14ac:dyDescent="0.25">
      <c r="B55" s="141"/>
      <c r="C55" s="114"/>
      <c r="D55" s="211"/>
      <c r="E55" s="189" t="s">
        <v>23</v>
      </c>
      <c r="F55" s="212" t="e">
        <f t="shared" ref="F55:F56" si="7">E55-$F$17</f>
        <v>#VALUE!</v>
      </c>
      <c r="G55" s="189" t="e">
        <f t="shared" si="4"/>
        <v>#VALUE!</v>
      </c>
      <c r="H55" s="213" t="e">
        <f t="shared" si="5"/>
        <v>#VALUE!</v>
      </c>
      <c r="J55" s="141"/>
      <c r="K55" s="116"/>
      <c r="L55" s="95"/>
      <c r="M55" s="212">
        <v>27.811538696289063</v>
      </c>
      <c r="N55" s="212">
        <f>M55-$N$17</f>
        <v>6.6033382415771484</v>
      </c>
      <c r="O55" s="212">
        <f t="shared" si="0"/>
        <v>-2.3931935628255196</v>
      </c>
      <c r="P55" s="214">
        <f t="shared" si="2"/>
        <v>5.2531892618285037</v>
      </c>
      <c r="Q55" s="179"/>
      <c r="R55" s="141"/>
      <c r="S55" s="116"/>
      <c r="T55" s="86"/>
      <c r="U55" s="3">
        <v>31.70872688293457</v>
      </c>
      <c r="V55" s="14">
        <f>U55-$V$17</f>
        <v>11.111611048380535</v>
      </c>
      <c r="W55" s="14">
        <f t="shared" si="1"/>
        <v>2.115079243977867</v>
      </c>
      <c r="X55" s="84">
        <f t="shared" si="3"/>
        <v>0.23083289820474648</v>
      </c>
    </row>
    <row r="56" spans="2:24" ht="15" customHeight="1" x14ac:dyDescent="0.25">
      <c r="B56" s="141"/>
      <c r="C56" s="114"/>
      <c r="D56" s="215"/>
      <c r="E56" s="216" t="s">
        <v>23</v>
      </c>
      <c r="F56" s="206" t="e">
        <f t="shared" si="7"/>
        <v>#VALUE!</v>
      </c>
      <c r="G56" s="216" t="e">
        <f t="shared" si="4"/>
        <v>#VALUE!</v>
      </c>
      <c r="H56" s="217" t="e">
        <f t="shared" si="5"/>
        <v>#VALUE!</v>
      </c>
      <c r="J56" s="141"/>
      <c r="K56" s="116"/>
      <c r="L56" s="96"/>
      <c r="M56" s="206">
        <v>31.618663787841797</v>
      </c>
      <c r="N56" s="206">
        <f>M56-$N$17</f>
        <v>10.410463333129883</v>
      </c>
      <c r="O56" s="206">
        <f t="shared" si="0"/>
        <v>1.4139315287272147</v>
      </c>
      <c r="P56" s="207">
        <f t="shared" si="2"/>
        <v>0.37528758535605272</v>
      </c>
      <c r="Q56" s="179"/>
      <c r="R56" s="141"/>
      <c r="S56" s="116"/>
      <c r="T56" s="162"/>
      <c r="U56" s="5">
        <v>30.90449333190918</v>
      </c>
      <c r="V56" s="16">
        <f>U56-$V$17</f>
        <v>10.307377497355144</v>
      </c>
      <c r="W56" s="16">
        <f t="shared" si="1"/>
        <v>1.3108456929524763</v>
      </c>
      <c r="X56" s="199">
        <f t="shared" si="3"/>
        <v>0.40308452635212577</v>
      </c>
    </row>
    <row r="57" spans="2:24" ht="15" customHeight="1" x14ac:dyDescent="0.25">
      <c r="B57" s="141"/>
      <c r="C57" s="114"/>
      <c r="D57" s="94" t="s">
        <v>52</v>
      </c>
      <c r="E57" s="218">
        <v>29.723600387573242</v>
      </c>
      <c r="F57" s="200">
        <f>E57-$F$20</f>
        <v>8.9965318044026681</v>
      </c>
      <c r="G57" s="6">
        <f t="shared" si="4"/>
        <v>0</v>
      </c>
      <c r="H57" s="203">
        <f t="shared" si="5"/>
        <v>1</v>
      </c>
      <c r="J57" s="141"/>
      <c r="K57" s="116"/>
      <c r="L57" s="94" t="s">
        <v>53</v>
      </c>
      <c r="M57" s="200">
        <v>26.847143173217773</v>
      </c>
      <c r="N57" s="200">
        <f>M57-$N$20</f>
        <v>5.7250760396321603</v>
      </c>
      <c r="O57" s="200">
        <f t="shared" si="0"/>
        <v>-3.2714557647705078</v>
      </c>
      <c r="P57" s="83">
        <f t="shared" si="2"/>
        <v>9.6562013864968907</v>
      </c>
      <c r="Q57" s="179"/>
      <c r="R57" s="141"/>
      <c r="S57" s="116"/>
      <c r="T57" s="85" t="s">
        <v>54</v>
      </c>
      <c r="U57" s="6">
        <v>29.779296875</v>
      </c>
      <c r="V57" s="200">
        <f>U57-$V$20</f>
        <v>8.2396996815999337</v>
      </c>
      <c r="W57" s="200">
        <f t="shared" si="1"/>
        <v>-0.75683212280273438</v>
      </c>
      <c r="X57" s="83">
        <f t="shared" si="3"/>
        <v>1.6897761289407487</v>
      </c>
    </row>
    <row r="58" spans="2:24" ht="15" customHeight="1" x14ac:dyDescent="0.25">
      <c r="B58" s="141"/>
      <c r="C58" s="114"/>
      <c r="D58" s="95"/>
      <c r="E58" s="3">
        <v>28.770732879638672</v>
      </c>
      <c r="F58" s="14">
        <f t="shared" ref="F58:F59" si="8">E58-$F$20</f>
        <v>8.0436642964680978</v>
      </c>
      <c r="G58" s="3">
        <f t="shared" si="4"/>
        <v>-0.95286750793457031</v>
      </c>
      <c r="H58" s="201">
        <f t="shared" si="5"/>
        <v>1.9357162762134683</v>
      </c>
      <c r="J58" s="141"/>
      <c r="K58" s="116"/>
      <c r="L58" s="95"/>
      <c r="M58" s="14">
        <v>30.2376708984375</v>
      </c>
      <c r="N58" s="14">
        <f>M58-$N$20</f>
        <v>9.1156037648518868</v>
      </c>
      <c r="O58" s="14">
        <f t="shared" si="0"/>
        <v>0.11907196044921875</v>
      </c>
      <c r="P58" s="84">
        <f t="shared" si="2"/>
        <v>0.92077976831750674</v>
      </c>
      <c r="Q58" s="179"/>
      <c r="R58" s="141"/>
      <c r="S58" s="116"/>
      <c r="T58" s="86"/>
      <c r="U58" s="3">
        <v>31.344305038452148</v>
      </c>
      <c r="V58" s="14">
        <f>U58-$V$20</f>
        <v>9.8047078450520821</v>
      </c>
      <c r="W58" s="14">
        <f t="shared" si="1"/>
        <v>0.80817604064941406</v>
      </c>
      <c r="X58" s="84">
        <f t="shared" si="3"/>
        <v>0.57110343194385971</v>
      </c>
    </row>
    <row r="59" spans="2:24" ht="15" customHeight="1" x14ac:dyDescent="0.25">
      <c r="B59" s="141"/>
      <c r="C59" s="114"/>
      <c r="D59" s="96"/>
      <c r="E59" s="5">
        <v>32.059074401855469</v>
      </c>
      <c r="F59" s="16">
        <f t="shared" si="8"/>
        <v>11.332005818684895</v>
      </c>
      <c r="G59" s="5">
        <f t="shared" si="4"/>
        <v>2.3354740142822266</v>
      </c>
      <c r="H59" s="202">
        <f t="shared" si="5"/>
        <v>0.19813092523066989</v>
      </c>
      <c r="J59" s="141"/>
      <c r="K59" s="116"/>
      <c r="L59" s="96"/>
      <c r="M59" s="16">
        <v>27.958639144897461</v>
      </c>
      <c r="N59" s="16">
        <f>M59-$N$20</f>
        <v>6.8365720113118478</v>
      </c>
      <c r="O59" s="16">
        <f t="shared" si="0"/>
        <v>-2.1599597930908203</v>
      </c>
      <c r="P59" s="199">
        <f t="shared" si="2"/>
        <v>4.4690240019570657</v>
      </c>
      <c r="Q59" s="179"/>
      <c r="R59" s="141"/>
      <c r="S59" s="116"/>
      <c r="T59" s="162"/>
      <c r="U59" s="5">
        <v>30.384799957275391</v>
      </c>
      <c r="V59" s="16">
        <f>U59-$V$20</f>
        <v>8.8452027638753243</v>
      </c>
      <c r="W59" s="16">
        <f t="shared" si="1"/>
        <v>-0.15132904052734375</v>
      </c>
      <c r="X59" s="199">
        <f t="shared" si="3"/>
        <v>1.1105921013886897</v>
      </c>
    </row>
    <row r="60" spans="2:24" ht="15" customHeight="1" x14ac:dyDescent="0.25">
      <c r="B60" s="141"/>
      <c r="C60" s="114"/>
      <c r="D60" s="94" t="s">
        <v>55</v>
      </c>
      <c r="E60" s="209" t="s">
        <v>23</v>
      </c>
      <c r="F60" s="204" t="e">
        <f>E60-$F$23</f>
        <v>#VALUE!</v>
      </c>
      <c r="G60" s="209" t="e">
        <f t="shared" si="4"/>
        <v>#VALUE!</v>
      </c>
      <c r="H60" s="210" t="e">
        <f t="shared" si="5"/>
        <v>#VALUE!</v>
      </c>
      <c r="J60" s="141"/>
      <c r="K60" s="116"/>
      <c r="L60" s="94" t="s">
        <v>56</v>
      </c>
      <c r="M60" s="200">
        <v>29.452024459838867</v>
      </c>
      <c r="N60" s="200">
        <f>M60-$N$23</f>
        <v>8.3790073394775391</v>
      </c>
      <c r="O60" s="200">
        <f t="shared" si="0"/>
        <v>-0.61752446492512902</v>
      </c>
      <c r="P60" s="83">
        <f t="shared" si="2"/>
        <v>1.5342403028074678</v>
      </c>
      <c r="Q60" s="179"/>
      <c r="R60" s="141"/>
      <c r="S60" s="116"/>
      <c r="T60" s="85" t="s">
        <v>57</v>
      </c>
      <c r="U60" s="6">
        <v>31.529674530029297</v>
      </c>
      <c r="V60" s="200">
        <f>U60-$V$23</f>
        <v>10.27686882019043</v>
      </c>
      <c r="W60" s="200">
        <f t="shared" si="1"/>
        <v>1.2803370157877616</v>
      </c>
      <c r="X60" s="83">
        <f t="shared" si="3"/>
        <v>0.41169932380243168</v>
      </c>
    </row>
    <row r="61" spans="2:24" ht="15" customHeight="1" x14ac:dyDescent="0.25">
      <c r="B61" s="141"/>
      <c r="C61" s="114"/>
      <c r="D61" s="95"/>
      <c r="E61" s="3">
        <v>31.367767333984375</v>
      </c>
      <c r="F61" s="14">
        <f t="shared" ref="F61:F62" si="9">E61-$F$23</f>
        <v>9.9095910390218087</v>
      </c>
      <c r="G61" s="3">
        <f t="shared" si="4"/>
        <v>0.91305923461914063</v>
      </c>
      <c r="H61" s="201">
        <f t="shared" si="5"/>
        <v>0.53105778846514773</v>
      </c>
      <c r="J61" s="141"/>
      <c r="K61" s="116"/>
      <c r="L61" s="95"/>
      <c r="M61" s="212" t="s">
        <v>23</v>
      </c>
      <c r="N61" s="212" t="e">
        <f>M61-$N$23</f>
        <v>#VALUE!</v>
      </c>
      <c r="O61" s="212" t="e">
        <f t="shared" si="0"/>
        <v>#VALUE!</v>
      </c>
      <c r="P61" s="214" t="e">
        <f t="shared" si="2"/>
        <v>#VALUE!</v>
      </c>
      <c r="Q61" s="179"/>
      <c r="R61" s="141"/>
      <c r="S61" s="116"/>
      <c r="T61" s="86"/>
      <c r="U61" s="3">
        <v>33.601409912109375</v>
      </c>
      <c r="V61" s="14">
        <f>U61-$V$23</f>
        <v>12.348604202270508</v>
      </c>
      <c r="W61" s="14">
        <f t="shared" si="1"/>
        <v>3.3520723978678397</v>
      </c>
      <c r="X61" s="84">
        <f t="shared" si="3"/>
        <v>9.7932233772984767E-2</v>
      </c>
    </row>
    <row r="62" spans="2:24" ht="15" customHeight="1" x14ac:dyDescent="0.25">
      <c r="B62" s="141"/>
      <c r="C62" s="114"/>
      <c r="D62" s="96"/>
      <c r="E62" s="5">
        <v>32.291759490966797</v>
      </c>
      <c r="F62" s="16">
        <f t="shared" si="9"/>
        <v>10.833583196004231</v>
      </c>
      <c r="G62" s="5">
        <f t="shared" si="4"/>
        <v>1.8370513916015625</v>
      </c>
      <c r="H62" s="202">
        <f t="shared" si="5"/>
        <v>0.2798932516443165</v>
      </c>
      <c r="J62" s="141"/>
      <c r="K62" s="116"/>
      <c r="L62" s="96"/>
      <c r="M62" s="16">
        <v>31.667396545410156</v>
      </c>
      <c r="N62" s="16">
        <f>M62-$N$23</f>
        <v>10.594379425048828</v>
      </c>
      <c r="O62" s="16">
        <f t="shared" si="0"/>
        <v>1.59784762064616</v>
      </c>
      <c r="P62" s="199">
        <f t="shared" si="2"/>
        <v>0.33036949363368945</v>
      </c>
      <c r="Q62" s="179"/>
      <c r="R62" s="141"/>
      <c r="S62" s="116"/>
      <c r="T62" s="162"/>
      <c r="U62" s="5">
        <v>35.288066864013672</v>
      </c>
      <c r="V62" s="16">
        <f>U62-$V$23</f>
        <v>14.035261154174805</v>
      </c>
      <c r="W62" s="16">
        <f t="shared" si="1"/>
        <v>5.0387293497721366</v>
      </c>
      <c r="X62" s="199">
        <f t="shared" si="3"/>
        <v>3.0422249634628314E-2</v>
      </c>
    </row>
    <row r="63" spans="2:24" ht="15" customHeight="1" x14ac:dyDescent="0.25">
      <c r="B63" s="141"/>
      <c r="C63" s="114"/>
      <c r="D63" s="94" t="s">
        <v>58</v>
      </c>
      <c r="E63" s="6">
        <v>31.352005004882813</v>
      </c>
      <c r="F63" s="200">
        <f>E63-$F$26</f>
        <v>10.266736348470051</v>
      </c>
      <c r="G63" s="6">
        <f t="shared" si="4"/>
        <v>1.2702045440673828</v>
      </c>
      <c r="H63" s="203">
        <f t="shared" si="5"/>
        <v>0.41460098696713854</v>
      </c>
      <c r="J63" s="141"/>
      <c r="K63" s="116"/>
      <c r="L63" s="94" t="s">
        <v>59</v>
      </c>
      <c r="M63" s="204" t="s">
        <v>23</v>
      </c>
      <c r="N63" s="204" t="e">
        <f>M63-$N$26</f>
        <v>#VALUE!</v>
      </c>
      <c r="O63" s="204" t="e">
        <f t="shared" si="0"/>
        <v>#VALUE!</v>
      </c>
      <c r="P63" s="219" t="e">
        <f>2^-O63</f>
        <v>#VALUE!</v>
      </c>
      <c r="Q63" s="179"/>
      <c r="R63" s="141"/>
      <c r="S63" s="116"/>
      <c r="T63" s="85" t="s">
        <v>60</v>
      </c>
      <c r="U63" s="209" t="s">
        <v>23</v>
      </c>
      <c r="V63" s="204" t="e">
        <f>U63-$V$26</f>
        <v>#VALUE!</v>
      </c>
      <c r="W63" s="204" t="e">
        <f t="shared" si="1"/>
        <v>#VALUE!</v>
      </c>
      <c r="X63" s="205" t="e">
        <f t="shared" si="3"/>
        <v>#VALUE!</v>
      </c>
    </row>
    <row r="64" spans="2:24" ht="15" customHeight="1" x14ac:dyDescent="0.25">
      <c r="B64" s="141"/>
      <c r="C64" s="114"/>
      <c r="D64" s="95"/>
      <c r="E64" s="3">
        <v>25.676319122314453</v>
      </c>
      <c r="F64" s="14">
        <f t="shared" ref="F64:F65" si="10">E64-$F$26</f>
        <v>4.5910504659016915</v>
      </c>
      <c r="G64" s="3">
        <f t="shared" si="4"/>
        <v>-4.4054813385009766</v>
      </c>
      <c r="H64" s="201">
        <f t="shared" si="5"/>
        <v>21.192492016595647</v>
      </c>
      <c r="J64" s="141"/>
      <c r="K64" s="116"/>
      <c r="L64" s="95"/>
      <c r="M64" s="212" t="s">
        <v>23</v>
      </c>
      <c r="N64" s="212" t="e">
        <f>M64-$N$26</f>
        <v>#VALUE!</v>
      </c>
      <c r="O64" s="212" t="e">
        <f t="shared" si="0"/>
        <v>#VALUE!</v>
      </c>
      <c r="P64" s="214" t="e">
        <f t="shared" si="2"/>
        <v>#VALUE!</v>
      </c>
      <c r="Q64" s="179"/>
      <c r="R64" s="141"/>
      <c r="S64" s="116"/>
      <c r="T64" s="86"/>
      <c r="U64" s="3">
        <v>32.555961608886719</v>
      </c>
      <c r="V64" s="14">
        <f>U64-$V$26</f>
        <v>11.67095120747884</v>
      </c>
      <c r="W64" s="14">
        <f t="shared" si="1"/>
        <v>2.6744194030761719</v>
      </c>
      <c r="X64" s="84">
        <f t="shared" si="3"/>
        <v>0.15664608265651339</v>
      </c>
    </row>
    <row r="65" spans="2:24" ht="15" customHeight="1" x14ac:dyDescent="0.25">
      <c r="B65" s="141"/>
      <c r="C65" s="114"/>
      <c r="D65" s="96"/>
      <c r="E65" s="5">
        <v>31.791345596313477</v>
      </c>
      <c r="F65" s="16">
        <f t="shared" si="10"/>
        <v>10.706076939900715</v>
      </c>
      <c r="G65" s="5">
        <f t="shared" si="4"/>
        <v>1.7095451354980469</v>
      </c>
      <c r="H65" s="202">
        <f t="shared" si="5"/>
        <v>0.30575645558327513</v>
      </c>
      <c r="J65" s="141"/>
      <c r="K65" s="116"/>
      <c r="L65" s="96"/>
      <c r="M65" s="16">
        <v>8.6953258514404297</v>
      </c>
      <c r="N65" s="16">
        <f>M65-$N$26</f>
        <v>-12.573427200317383</v>
      </c>
      <c r="O65" s="16">
        <f t="shared" si="0"/>
        <v>-21.569959004720051</v>
      </c>
      <c r="P65" s="199">
        <f t="shared" si="2"/>
        <v>3113183.1104624113</v>
      </c>
      <c r="Q65" s="179"/>
      <c r="R65" s="141"/>
      <c r="S65" s="116"/>
      <c r="T65" s="162"/>
      <c r="U65" s="216" t="s">
        <v>23</v>
      </c>
      <c r="V65" s="206" t="e">
        <f>U65-$V$26</f>
        <v>#VALUE!</v>
      </c>
      <c r="W65" s="206" t="e">
        <f t="shared" si="1"/>
        <v>#VALUE!</v>
      </c>
      <c r="X65" s="207" t="e">
        <f t="shared" si="3"/>
        <v>#VALUE!</v>
      </c>
    </row>
    <row r="66" spans="2:24" ht="15" customHeight="1" x14ac:dyDescent="0.25">
      <c r="B66" s="141"/>
      <c r="C66" s="114"/>
      <c r="D66" s="208" t="s">
        <v>61</v>
      </c>
      <c r="E66" s="209" t="s">
        <v>23</v>
      </c>
      <c r="F66" s="204" t="e">
        <f>E66-$F$29</f>
        <v>#VALUE!</v>
      </c>
      <c r="G66" s="209" t="e">
        <f t="shared" si="4"/>
        <v>#VALUE!</v>
      </c>
      <c r="H66" s="210" t="e">
        <f t="shared" si="5"/>
        <v>#VALUE!</v>
      </c>
      <c r="J66" s="141"/>
      <c r="K66" s="116"/>
      <c r="L66" s="94" t="s">
        <v>62</v>
      </c>
      <c r="M66" s="200">
        <v>27.940279006958008</v>
      </c>
      <c r="N66" s="200">
        <f>M66-$N$29</f>
        <v>9.1990172068278007</v>
      </c>
      <c r="O66" s="200">
        <f t="shared" si="0"/>
        <v>0.20248540242513258</v>
      </c>
      <c r="P66" s="83">
        <f t="shared" si="2"/>
        <v>0.86905211368609803</v>
      </c>
      <c r="Q66" s="179"/>
      <c r="R66" s="141"/>
      <c r="S66" s="116"/>
      <c r="T66" s="220" t="s">
        <v>63</v>
      </c>
      <c r="U66" s="209" t="s">
        <v>23</v>
      </c>
      <c r="V66" s="204" t="e">
        <f>U66-$V$29</f>
        <v>#VALUE!</v>
      </c>
      <c r="W66" s="204" t="e">
        <f t="shared" si="1"/>
        <v>#VALUE!</v>
      </c>
      <c r="X66" s="205" t="e">
        <f t="shared" si="3"/>
        <v>#VALUE!</v>
      </c>
    </row>
    <row r="67" spans="2:24" ht="15" customHeight="1" x14ac:dyDescent="0.25">
      <c r="B67" s="141"/>
      <c r="C67" s="114"/>
      <c r="D67" s="211"/>
      <c r="E67" s="189" t="s">
        <v>23</v>
      </c>
      <c r="F67" s="212" t="e">
        <f t="shared" ref="F67:F68" si="11">E67-$F$29</f>
        <v>#VALUE!</v>
      </c>
      <c r="G67" s="189" t="e">
        <f t="shared" si="4"/>
        <v>#VALUE!</v>
      </c>
      <c r="H67" s="213" t="e">
        <f t="shared" si="5"/>
        <v>#VALUE!</v>
      </c>
      <c r="J67" s="141"/>
      <c r="K67" s="116"/>
      <c r="L67" s="95"/>
      <c r="M67" s="14">
        <v>27.920364379882813</v>
      </c>
      <c r="N67" s="14">
        <f>M67-$N$29</f>
        <v>9.1791025797526054</v>
      </c>
      <c r="O67" s="14">
        <f t="shared" si="0"/>
        <v>0.18257077534993726</v>
      </c>
      <c r="P67" s="84">
        <f t="shared" si="2"/>
        <v>0.88113148572210687</v>
      </c>
      <c r="Q67" s="179"/>
      <c r="R67" s="141"/>
      <c r="S67" s="116"/>
      <c r="T67" s="221"/>
      <c r="U67" s="189" t="s">
        <v>23</v>
      </c>
      <c r="V67" s="212" t="e">
        <f>U67-$V$29</f>
        <v>#VALUE!</v>
      </c>
      <c r="W67" s="212" t="e">
        <f t="shared" si="1"/>
        <v>#VALUE!</v>
      </c>
      <c r="X67" s="214" t="e">
        <f t="shared" si="3"/>
        <v>#VALUE!</v>
      </c>
    </row>
    <row r="68" spans="2:24" ht="15" customHeight="1" x14ac:dyDescent="0.25">
      <c r="B68" s="141"/>
      <c r="C68" s="114"/>
      <c r="D68" s="215"/>
      <c r="E68" s="216" t="s">
        <v>23</v>
      </c>
      <c r="F68" s="206" t="e">
        <f t="shared" si="11"/>
        <v>#VALUE!</v>
      </c>
      <c r="G68" s="216" t="e">
        <f t="shared" si="4"/>
        <v>#VALUE!</v>
      </c>
      <c r="H68" s="217" t="e">
        <f t="shared" si="5"/>
        <v>#VALUE!</v>
      </c>
      <c r="J68" s="141"/>
      <c r="K68" s="116"/>
      <c r="L68" s="96"/>
      <c r="M68" s="16">
        <v>27.811805725097656</v>
      </c>
      <c r="N68" s="16">
        <f>M68-$N$29</f>
        <v>9.0705439249674491</v>
      </c>
      <c r="O68" s="16">
        <f t="shared" si="0"/>
        <v>7.4012120564781014E-2</v>
      </c>
      <c r="P68" s="199">
        <f t="shared" si="2"/>
        <v>0.94999240163665633</v>
      </c>
      <c r="Q68" s="179"/>
      <c r="R68" s="141"/>
      <c r="S68" s="116"/>
      <c r="T68" s="222"/>
      <c r="U68" s="216" t="s">
        <v>23</v>
      </c>
      <c r="V68" s="206" t="e">
        <f>U68-$V$29</f>
        <v>#VALUE!</v>
      </c>
      <c r="W68" s="206" t="e">
        <f t="shared" si="1"/>
        <v>#VALUE!</v>
      </c>
      <c r="X68" s="207" t="e">
        <f t="shared" si="3"/>
        <v>#VALUE!</v>
      </c>
    </row>
    <row r="69" spans="2:24" ht="15" customHeight="1" x14ac:dyDescent="0.25">
      <c r="B69" s="141"/>
      <c r="C69" s="114"/>
      <c r="D69" s="94" t="s">
        <v>64</v>
      </c>
      <c r="E69" s="6">
        <v>26.043947219848633</v>
      </c>
      <c r="F69" s="200">
        <f>E69-$F$32</f>
        <v>6.3479334513346366</v>
      </c>
      <c r="G69" s="6">
        <f t="shared" si="4"/>
        <v>-2.6485983530680315</v>
      </c>
      <c r="H69" s="203">
        <f t="shared" si="5"/>
        <v>6.2705776580076602</v>
      </c>
      <c r="J69" s="141"/>
      <c r="K69" s="116"/>
      <c r="L69" s="94" t="s">
        <v>65</v>
      </c>
      <c r="M69" s="200">
        <v>27.066753387451172</v>
      </c>
      <c r="N69" s="200">
        <f>M69-$N$32</f>
        <v>9.1320476531982422</v>
      </c>
      <c r="O69" s="200">
        <f t="shared" si="0"/>
        <v>0.1355158487955741</v>
      </c>
      <c r="P69" s="83">
        <f t="shared" si="2"/>
        <v>0.91034427347801683</v>
      </c>
      <c r="Q69" s="179"/>
      <c r="R69" s="141"/>
      <c r="S69" s="116"/>
      <c r="T69" s="85" t="s">
        <v>66</v>
      </c>
      <c r="U69" s="6">
        <v>30.467426300048828</v>
      </c>
      <c r="V69" s="200">
        <f>U69-$V$32</f>
        <v>4.8220030466715507</v>
      </c>
      <c r="W69" s="200">
        <f t="shared" si="1"/>
        <v>-4.1745287577311174</v>
      </c>
      <c r="X69" s="83">
        <f t="shared" si="3"/>
        <v>18.057531196974193</v>
      </c>
    </row>
    <row r="70" spans="2:24" ht="15" customHeight="1" x14ac:dyDescent="0.25">
      <c r="B70" s="141"/>
      <c r="C70" s="114"/>
      <c r="D70" s="95"/>
      <c r="E70" s="3">
        <v>25.994855880737305</v>
      </c>
      <c r="F70" s="14">
        <f t="shared" ref="F70:F71" si="12">E70-$F$32</f>
        <v>6.2988421122233085</v>
      </c>
      <c r="G70" s="3">
        <f t="shared" si="4"/>
        <v>-2.6976896921793596</v>
      </c>
      <c r="H70" s="201">
        <f t="shared" si="5"/>
        <v>6.4876216785355592</v>
      </c>
      <c r="J70" s="141"/>
      <c r="K70" s="116"/>
      <c r="L70" s="95"/>
      <c r="M70" s="14">
        <v>27.479497909545898</v>
      </c>
      <c r="N70" s="14">
        <f>M70-$N$32</f>
        <v>9.5447921752929688</v>
      </c>
      <c r="O70" s="14">
        <f t="shared" si="0"/>
        <v>0.54826037089030066</v>
      </c>
      <c r="P70" s="84">
        <f t="shared" si="2"/>
        <v>0.68384422378909415</v>
      </c>
      <c r="Q70" s="179"/>
      <c r="R70" s="141"/>
      <c r="S70" s="116"/>
      <c r="T70" s="86"/>
      <c r="U70" s="3">
        <v>32.366542816162109</v>
      </c>
      <c r="V70" s="14">
        <f>U70-$V$32</f>
        <v>6.7211195627848319</v>
      </c>
      <c r="W70" s="14">
        <f t="shared" si="1"/>
        <v>-2.2754122416178362</v>
      </c>
      <c r="X70" s="84">
        <f t="shared" si="3"/>
        <v>4.8413595492485602</v>
      </c>
    </row>
    <row r="71" spans="2:24" ht="15" customHeight="1" x14ac:dyDescent="0.25">
      <c r="B71" s="141"/>
      <c r="C71" s="114"/>
      <c r="D71" s="96"/>
      <c r="E71" s="5">
        <v>27.563529968261719</v>
      </c>
      <c r="F71" s="16">
        <f t="shared" si="12"/>
        <v>7.8675161997477225</v>
      </c>
      <c r="G71" s="5">
        <f t="shared" si="4"/>
        <v>-1.1290156046549455</v>
      </c>
      <c r="H71" s="202">
        <f t="shared" si="5"/>
        <v>2.1870945711617207</v>
      </c>
      <c r="J71" s="141"/>
      <c r="K71" s="116"/>
      <c r="L71" s="96"/>
      <c r="M71" s="16">
        <v>27.588369369506836</v>
      </c>
      <c r="N71" s="16">
        <f>M71-$N$32</f>
        <v>9.6536636352539063</v>
      </c>
      <c r="O71" s="16">
        <f t="shared" si="0"/>
        <v>0.65713183085123816</v>
      </c>
      <c r="P71" s="199">
        <f t="shared" si="2"/>
        <v>0.63413775066000688</v>
      </c>
      <c r="Q71" s="179"/>
      <c r="R71" s="141"/>
      <c r="S71" s="116"/>
      <c r="T71" s="162"/>
      <c r="U71" s="5">
        <v>32.371078491210938</v>
      </c>
      <c r="V71" s="16">
        <f>U71-$V$32</f>
        <v>6.72565523783366</v>
      </c>
      <c r="W71" s="16">
        <f t="shared" si="1"/>
        <v>-2.270876566569008</v>
      </c>
      <c r="X71" s="199">
        <f t="shared" si="3"/>
        <v>4.8261627466320087</v>
      </c>
    </row>
    <row r="72" spans="2:24" ht="15" customHeight="1" x14ac:dyDescent="0.25">
      <c r="B72" s="141"/>
      <c r="C72" s="114"/>
      <c r="D72" s="94" t="s">
        <v>67</v>
      </c>
      <c r="E72" s="6">
        <v>27.967897415161133</v>
      </c>
      <c r="F72" s="200">
        <f>E72-$F$35</f>
        <v>6.6983184814453125</v>
      </c>
      <c r="G72" s="6">
        <f t="shared" si="4"/>
        <v>-2.2982133229573556</v>
      </c>
      <c r="H72" s="203">
        <f t="shared" si="5"/>
        <v>4.9184826827913328</v>
      </c>
      <c r="J72" s="141"/>
      <c r="K72" s="116"/>
      <c r="L72" s="94" t="s">
        <v>68</v>
      </c>
      <c r="M72" s="204" t="s">
        <v>23</v>
      </c>
      <c r="N72" s="204" t="e">
        <f>M72-$N$35</f>
        <v>#VALUE!</v>
      </c>
      <c r="O72" s="204" t="e">
        <f t="shared" si="0"/>
        <v>#VALUE!</v>
      </c>
      <c r="P72" s="205" t="e">
        <f t="shared" si="2"/>
        <v>#VALUE!</v>
      </c>
      <c r="Q72" s="179"/>
      <c r="R72" s="141"/>
      <c r="S72" s="116"/>
      <c r="T72" s="85" t="s">
        <v>69</v>
      </c>
      <c r="U72" s="6">
        <v>30.635543823242188</v>
      </c>
      <c r="V72" s="200">
        <f>U72-$V$35</f>
        <v>6.0752054850260429</v>
      </c>
      <c r="W72" s="200">
        <f t="shared" si="1"/>
        <v>-2.9213263193766252</v>
      </c>
      <c r="X72" s="83">
        <f t="shared" si="3"/>
        <v>7.5754223208706453</v>
      </c>
    </row>
    <row r="73" spans="2:24" ht="15" customHeight="1" x14ac:dyDescent="0.25">
      <c r="B73" s="141"/>
      <c r="C73" s="114"/>
      <c r="D73" s="95"/>
      <c r="E73" s="223">
        <v>29.389814376831055</v>
      </c>
      <c r="F73" s="14">
        <f t="shared" ref="F73:F74" si="13">E73-$F$35</f>
        <v>8.1202354431152344</v>
      </c>
      <c r="G73" s="3">
        <f t="shared" si="4"/>
        <v>-0.87629636128743371</v>
      </c>
      <c r="H73" s="201">
        <f t="shared" si="5"/>
        <v>1.8356568101710733</v>
      </c>
      <c r="J73" s="141"/>
      <c r="K73" s="116"/>
      <c r="L73" s="95"/>
      <c r="M73" s="14">
        <v>30.733489990234375</v>
      </c>
      <c r="N73" s="14">
        <f>M73-$N$35</f>
        <v>9.7349122365315743</v>
      </c>
      <c r="O73" s="14">
        <f t="shared" si="0"/>
        <v>0.73838043212890625</v>
      </c>
      <c r="P73" s="84">
        <f t="shared" si="2"/>
        <v>0.59941187386524664</v>
      </c>
      <c r="Q73" s="179"/>
      <c r="R73" s="141"/>
      <c r="S73" s="116"/>
      <c r="T73" s="86"/>
      <c r="U73" s="3">
        <v>31.49122428894043</v>
      </c>
      <c r="V73" s="14">
        <f>U73-$V$35</f>
        <v>6.930885950724285</v>
      </c>
      <c r="W73" s="14">
        <f t="shared" si="1"/>
        <v>-2.065645853678383</v>
      </c>
      <c r="X73" s="84">
        <f t="shared" si="3"/>
        <v>4.1862133888344717</v>
      </c>
    </row>
    <row r="74" spans="2:24" ht="15.75" customHeight="1" thickBot="1" x14ac:dyDescent="0.3">
      <c r="B74" s="141"/>
      <c r="C74" s="114"/>
      <c r="D74" s="96"/>
      <c r="E74" s="5" t="s">
        <v>23</v>
      </c>
      <c r="F74" s="16" t="e">
        <f t="shared" si="13"/>
        <v>#VALUE!</v>
      </c>
      <c r="G74" s="5" t="e">
        <f t="shared" si="4"/>
        <v>#VALUE!</v>
      </c>
      <c r="H74" s="202" t="e">
        <f t="shared" si="5"/>
        <v>#VALUE!</v>
      </c>
      <c r="J74" s="142"/>
      <c r="K74" s="117"/>
      <c r="L74" s="97"/>
      <c r="M74" s="15">
        <v>31.655378341674805</v>
      </c>
      <c r="N74" s="15">
        <f>M74-$N$35</f>
        <v>10.656800587972004</v>
      </c>
      <c r="O74" s="15">
        <f t="shared" si="0"/>
        <v>1.6602687835693359</v>
      </c>
      <c r="P74" s="224">
        <f t="shared" si="2"/>
        <v>0.31638019929064953</v>
      </c>
      <c r="Q74" s="179"/>
      <c r="R74" s="142"/>
      <c r="S74" s="117"/>
      <c r="T74" s="225"/>
      <c r="U74" s="4">
        <v>36.767246246337891</v>
      </c>
      <c r="V74" s="15">
        <f>U74-$V$35</f>
        <v>12.206907908121746</v>
      </c>
      <c r="W74" s="15">
        <f t="shared" si="1"/>
        <v>3.2103761037190779</v>
      </c>
      <c r="X74" s="224">
        <f t="shared" si="3"/>
        <v>0.10803898499358165</v>
      </c>
    </row>
    <row r="75" spans="2:24" x14ac:dyDescent="0.25">
      <c r="B75" s="141"/>
      <c r="C75" s="114"/>
      <c r="D75" s="94" t="s">
        <v>70</v>
      </c>
      <c r="E75" s="6">
        <v>5.414069652557373</v>
      </c>
      <c r="F75" s="200">
        <f>E75-$F$38</f>
        <v>-16.084862232208252</v>
      </c>
      <c r="G75" s="6">
        <f t="shared" si="4"/>
        <v>-25.08139403661092</v>
      </c>
      <c r="H75" s="203">
        <f t="shared" si="5"/>
        <v>35501927.93466977</v>
      </c>
    </row>
    <row r="76" spans="2:24" x14ac:dyDescent="0.25">
      <c r="B76" s="141"/>
      <c r="C76" s="114"/>
      <c r="D76" s="95"/>
      <c r="E76" s="189" t="s">
        <v>23</v>
      </c>
      <c r="F76" s="212" t="e">
        <f t="shared" ref="F76" si="14">E76-$F$38</f>
        <v>#VALUE!</v>
      </c>
      <c r="G76" s="189" t="e">
        <f t="shared" si="4"/>
        <v>#VALUE!</v>
      </c>
      <c r="H76" s="213" t="e">
        <f t="shared" si="5"/>
        <v>#VALUE!</v>
      </c>
    </row>
    <row r="77" spans="2:24" ht="15.75" thickBot="1" x14ac:dyDescent="0.3">
      <c r="B77" s="142"/>
      <c r="C77" s="143"/>
      <c r="D77" s="97"/>
      <c r="E77" s="195" t="s">
        <v>23</v>
      </c>
      <c r="F77" s="226" t="e">
        <f>E77-$F$38</f>
        <v>#VALUE!</v>
      </c>
      <c r="G77" s="195" t="e">
        <f t="shared" si="4"/>
        <v>#VALUE!</v>
      </c>
      <c r="H77" s="227" t="e">
        <f t="shared" si="5"/>
        <v>#VALUE!</v>
      </c>
    </row>
    <row r="78" spans="2:24" ht="15.75" x14ac:dyDescent="0.25">
      <c r="C78" s="228" t="s">
        <v>24</v>
      </c>
      <c r="D78" s="228"/>
      <c r="E78" s="176">
        <f>MEDIAN(E48:E77)</f>
        <v>29.556707382202148</v>
      </c>
    </row>
    <row r="79" spans="2:24" x14ac:dyDescent="0.25">
      <c r="E79" s="47">
        <f>E57-E78</f>
        <v>0.16689300537109375</v>
      </c>
    </row>
    <row r="80" spans="2:24" x14ac:dyDescent="0.25">
      <c r="E80" s="47">
        <f>E78-E73</f>
        <v>0.16689300537109375</v>
      </c>
    </row>
  </sheetData>
  <mergeCells count="140">
    <mergeCell ref="D72:D74"/>
    <mergeCell ref="L72:L74"/>
    <mergeCell ref="T72:T74"/>
    <mergeCell ref="D75:D77"/>
    <mergeCell ref="C78:D78"/>
    <mergeCell ref="D66:D68"/>
    <mergeCell ref="L66:L68"/>
    <mergeCell ref="T66:T68"/>
    <mergeCell ref="D69:D71"/>
    <mergeCell ref="L69:L71"/>
    <mergeCell ref="T69:T71"/>
    <mergeCell ref="D60:D62"/>
    <mergeCell ref="L60:L62"/>
    <mergeCell ref="T60:T62"/>
    <mergeCell ref="D63:D65"/>
    <mergeCell ref="L63:L65"/>
    <mergeCell ref="T63:T65"/>
    <mergeCell ref="D54:D56"/>
    <mergeCell ref="L54:L56"/>
    <mergeCell ref="T54:T56"/>
    <mergeCell ref="D57:D59"/>
    <mergeCell ref="L57:L59"/>
    <mergeCell ref="T57:T59"/>
    <mergeCell ref="R45:R74"/>
    <mergeCell ref="S45:S74"/>
    <mergeCell ref="T45:T47"/>
    <mergeCell ref="C48:C77"/>
    <mergeCell ref="D48:D50"/>
    <mergeCell ref="L48:L50"/>
    <mergeCell ref="T48:T50"/>
    <mergeCell ref="D51:D53"/>
    <mergeCell ref="L51:L53"/>
    <mergeCell ref="T51:T53"/>
    <mergeCell ref="R43:R44"/>
    <mergeCell ref="S43:S44"/>
    <mergeCell ref="T43:T44"/>
    <mergeCell ref="U43:U44"/>
    <mergeCell ref="X43:X44"/>
    <mergeCell ref="B45:B77"/>
    <mergeCell ref="C45:D47"/>
    <mergeCell ref="J45:J74"/>
    <mergeCell ref="K45:K74"/>
    <mergeCell ref="L45:L47"/>
    <mergeCell ref="H43:H44"/>
    <mergeCell ref="J43:J44"/>
    <mergeCell ref="K43:K44"/>
    <mergeCell ref="L43:L44"/>
    <mergeCell ref="M43:M44"/>
    <mergeCell ref="P43:P44"/>
    <mergeCell ref="D38:D40"/>
    <mergeCell ref="F38:F40"/>
    <mergeCell ref="C41:D41"/>
    <mergeCell ref="B43:B44"/>
    <mergeCell ref="C43:C44"/>
    <mergeCell ref="D43:D44"/>
    <mergeCell ref="E43:E44"/>
    <mergeCell ref="D35:D37"/>
    <mergeCell ref="F35:F37"/>
    <mergeCell ref="L35:L37"/>
    <mergeCell ref="N35:N37"/>
    <mergeCell ref="T35:T37"/>
    <mergeCell ref="V35:V37"/>
    <mergeCell ref="D32:D34"/>
    <mergeCell ref="F32:F34"/>
    <mergeCell ref="L32:L34"/>
    <mergeCell ref="N32:N34"/>
    <mergeCell ref="T32:T34"/>
    <mergeCell ref="V32:V34"/>
    <mergeCell ref="D29:D31"/>
    <mergeCell ref="F29:F31"/>
    <mergeCell ref="L29:L31"/>
    <mergeCell ref="N29:N31"/>
    <mergeCell ref="T29:T31"/>
    <mergeCell ref="V29:V31"/>
    <mergeCell ref="D26:D28"/>
    <mergeCell ref="F26:F28"/>
    <mergeCell ref="L26:L28"/>
    <mergeCell ref="N26:N28"/>
    <mergeCell ref="T26:T28"/>
    <mergeCell ref="V26:V28"/>
    <mergeCell ref="D23:D25"/>
    <mergeCell ref="F23:F25"/>
    <mergeCell ref="L23:L25"/>
    <mergeCell ref="N23:N25"/>
    <mergeCell ref="T23:T25"/>
    <mergeCell ref="V23:V25"/>
    <mergeCell ref="D20:D22"/>
    <mergeCell ref="F20:F22"/>
    <mergeCell ref="L20:L22"/>
    <mergeCell ref="N20:N22"/>
    <mergeCell ref="T20:T22"/>
    <mergeCell ref="V20:V22"/>
    <mergeCell ref="D17:D19"/>
    <mergeCell ref="F17:F19"/>
    <mergeCell ref="L17:L19"/>
    <mergeCell ref="N17:N19"/>
    <mergeCell ref="T17:T19"/>
    <mergeCell ref="V17:V19"/>
    <mergeCell ref="D14:D16"/>
    <mergeCell ref="F14:F16"/>
    <mergeCell ref="L14:L16"/>
    <mergeCell ref="N14:N16"/>
    <mergeCell ref="T14:T16"/>
    <mergeCell ref="V14:V16"/>
    <mergeCell ref="S8:S37"/>
    <mergeCell ref="T8:T10"/>
    <mergeCell ref="V8:V10"/>
    <mergeCell ref="C11:C40"/>
    <mergeCell ref="D11:D13"/>
    <mergeCell ref="F11:F13"/>
    <mergeCell ref="L11:L13"/>
    <mergeCell ref="N11:N13"/>
    <mergeCell ref="T11:T13"/>
    <mergeCell ref="V11:V13"/>
    <mergeCell ref="U6:U7"/>
    <mergeCell ref="V6:V7"/>
    <mergeCell ref="B8:B40"/>
    <mergeCell ref="C8:D10"/>
    <mergeCell ref="F8:F10"/>
    <mergeCell ref="J8:J37"/>
    <mergeCell ref="K8:K37"/>
    <mergeCell ref="L8:L10"/>
    <mergeCell ref="N8:N10"/>
    <mergeCell ref="R8:R37"/>
    <mergeCell ref="L6:L7"/>
    <mergeCell ref="M6:M7"/>
    <mergeCell ref="N6:N7"/>
    <mergeCell ref="R6:R7"/>
    <mergeCell ref="S6:S7"/>
    <mergeCell ref="T6:T7"/>
    <mergeCell ref="B2:D3"/>
    <mergeCell ref="Z3:AB3"/>
    <mergeCell ref="B4:D4"/>
    <mergeCell ref="B6:B7"/>
    <mergeCell ref="C6:C7"/>
    <mergeCell ref="D6:D7"/>
    <mergeCell ref="E6:E7"/>
    <mergeCell ref="F6:F7"/>
    <mergeCell ref="J6:J7"/>
    <mergeCell ref="K6:K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AAA9E-3D94-4048-921D-4EB11BFCFDCA}">
  <dimension ref="B1:G38"/>
  <sheetViews>
    <sheetView zoomScale="48" zoomScaleNormal="48" workbookViewId="0">
      <selection sqref="A1:XFD1048576"/>
    </sheetView>
  </sheetViews>
  <sheetFormatPr baseColWidth="10" defaultRowHeight="15" x14ac:dyDescent="0.25"/>
  <cols>
    <col min="1" max="1" width="2.5703125" customWidth="1"/>
    <col min="2" max="7" width="19" customWidth="1"/>
    <col min="246" max="246" width="2.5703125" customWidth="1"/>
    <col min="247" max="257" width="19" customWidth="1"/>
    <col min="259" max="263" width="19" customWidth="1"/>
    <col min="502" max="502" width="2.5703125" customWidth="1"/>
    <col min="503" max="513" width="19" customWidth="1"/>
    <col min="515" max="519" width="19" customWidth="1"/>
    <col min="758" max="758" width="2.5703125" customWidth="1"/>
    <col min="759" max="769" width="19" customWidth="1"/>
    <col min="771" max="775" width="19" customWidth="1"/>
    <col min="1014" max="1014" width="2.5703125" customWidth="1"/>
    <col min="1015" max="1025" width="19" customWidth="1"/>
    <col min="1027" max="1031" width="19" customWidth="1"/>
    <col min="1270" max="1270" width="2.5703125" customWidth="1"/>
    <col min="1271" max="1281" width="19" customWidth="1"/>
    <col min="1283" max="1287" width="19" customWidth="1"/>
    <col min="1526" max="1526" width="2.5703125" customWidth="1"/>
    <col min="1527" max="1537" width="19" customWidth="1"/>
    <col min="1539" max="1543" width="19" customWidth="1"/>
    <col min="1782" max="1782" width="2.5703125" customWidth="1"/>
    <col min="1783" max="1793" width="19" customWidth="1"/>
    <col min="1795" max="1799" width="19" customWidth="1"/>
    <col min="2038" max="2038" width="2.5703125" customWidth="1"/>
    <col min="2039" max="2049" width="19" customWidth="1"/>
    <col min="2051" max="2055" width="19" customWidth="1"/>
    <col min="2294" max="2294" width="2.5703125" customWidth="1"/>
    <col min="2295" max="2305" width="19" customWidth="1"/>
    <col min="2307" max="2311" width="19" customWidth="1"/>
    <col min="2550" max="2550" width="2.5703125" customWidth="1"/>
    <col min="2551" max="2561" width="19" customWidth="1"/>
    <col min="2563" max="2567" width="19" customWidth="1"/>
    <col min="2806" max="2806" width="2.5703125" customWidth="1"/>
    <col min="2807" max="2817" width="19" customWidth="1"/>
    <col min="2819" max="2823" width="19" customWidth="1"/>
    <col min="3062" max="3062" width="2.5703125" customWidth="1"/>
    <col min="3063" max="3073" width="19" customWidth="1"/>
    <col min="3075" max="3079" width="19" customWidth="1"/>
    <col min="3318" max="3318" width="2.5703125" customWidth="1"/>
    <col min="3319" max="3329" width="19" customWidth="1"/>
    <col min="3331" max="3335" width="19" customWidth="1"/>
    <col min="3574" max="3574" width="2.5703125" customWidth="1"/>
    <col min="3575" max="3585" width="19" customWidth="1"/>
    <col min="3587" max="3591" width="19" customWidth="1"/>
    <col min="3830" max="3830" width="2.5703125" customWidth="1"/>
    <col min="3831" max="3841" width="19" customWidth="1"/>
    <col min="3843" max="3847" width="19" customWidth="1"/>
    <col min="4086" max="4086" width="2.5703125" customWidth="1"/>
    <col min="4087" max="4097" width="19" customWidth="1"/>
    <col min="4099" max="4103" width="19" customWidth="1"/>
    <col min="4342" max="4342" width="2.5703125" customWidth="1"/>
    <col min="4343" max="4353" width="19" customWidth="1"/>
    <col min="4355" max="4359" width="19" customWidth="1"/>
    <col min="4598" max="4598" width="2.5703125" customWidth="1"/>
    <col min="4599" max="4609" width="19" customWidth="1"/>
    <col min="4611" max="4615" width="19" customWidth="1"/>
    <col min="4854" max="4854" width="2.5703125" customWidth="1"/>
    <col min="4855" max="4865" width="19" customWidth="1"/>
    <col min="4867" max="4871" width="19" customWidth="1"/>
    <col min="5110" max="5110" width="2.5703125" customWidth="1"/>
    <col min="5111" max="5121" width="19" customWidth="1"/>
    <col min="5123" max="5127" width="19" customWidth="1"/>
    <col min="5366" max="5366" width="2.5703125" customWidth="1"/>
    <col min="5367" max="5377" width="19" customWidth="1"/>
    <col min="5379" max="5383" width="19" customWidth="1"/>
    <col min="5622" max="5622" width="2.5703125" customWidth="1"/>
    <col min="5623" max="5633" width="19" customWidth="1"/>
    <col min="5635" max="5639" width="19" customWidth="1"/>
    <col min="5878" max="5878" width="2.5703125" customWidth="1"/>
    <col min="5879" max="5889" width="19" customWidth="1"/>
    <col min="5891" max="5895" width="19" customWidth="1"/>
    <col min="6134" max="6134" width="2.5703125" customWidth="1"/>
    <col min="6135" max="6145" width="19" customWidth="1"/>
    <col min="6147" max="6151" width="19" customWidth="1"/>
    <col min="6390" max="6390" width="2.5703125" customWidth="1"/>
    <col min="6391" max="6401" width="19" customWidth="1"/>
    <col min="6403" max="6407" width="19" customWidth="1"/>
    <col min="6646" max="6646" width="2.5703125" customWidth="1"/>
    <col min="6647" max="6657" width="19" customWidth="1"/>
    <col min="6659" max="6663" width="19" customWidth="1"/>
    <col min="6902" max="6902" width="2.5703125" customWidth="1"/>
    <col min="6903" max="6913" width="19" customWidth="1"/>
    <col min="6915" max="6919" width="19" customWidth="1"/>
    <col min="7158" max="7158" width="2.5703125" customWidth="1"/>
    <col min="7159" max="7169" width="19" customWidth="1"/>
    <col min="7171" max="7175" width="19" customWidth="1"/>
    <col min="7414" max="7414" width="2.5703125" customWidth="1"/>
    <col min="7415" max="7425" width="19" customWidth="1"/>
    <col min="7427" max="7431" width="19" customWidth="1"/>
    <col min="7670" max="7670" width="2.5703125" customWidth="1"/>
    <col min="7671" max="7681" width="19" customWidth="1"/>
    <col min="7683" max="7687" width="19" customWidth="1"/>
    <col min="7926" max="7926" width="2.5703125" customWidth="1"/>
    <col min="7927" max="7937" width="19" customWidth="1"/>
    <col min="7939" max="7943" width="19" customWidth="1"/>
    <col min="8182" max="8182" width="2.5703125" customWidth="1"/>
    <col min="8183" max="8193" width="19" customWidth="1"/>
    <col min="8195" max="8199" width="19" customWidth="1"/>
    <col min="8438" max="8438" width="2.5703125" customWidth="1"/>
    <col min="8439" max="8449" width="19" customWidth="1"/>
    <col min="8451" max="8455" width="19" customWidth="1"/>
    <col min="8694" max="8694" width="2.5703125" customWidth="1"/>
    <col min="8695" max="8705" width="19" customWidth="1"/>
    <col min="8707" max="8711" width="19" customWidth="1"/>
    <col min="8950" max="8950" width="2.5703125" customWidth="1"/>
    <col min="8951" max="8961" width="19" customWidth="1"/>
    <col min="8963" max="8967" width="19" customWidth="1"/>
    <col min="9206" max="9206" width="2.5703125" customWidth="1"/>
    <col min="9207" max="9217" width="19" customWidth="1"/>
    <col min="9219" max="9223" width="19" customWidth="1"/>
    <col min="9462" max="9462" width="2.5703125" customWidth="1"/>
    <col min="9463" max="9473" width="19" customWidth="1"/>
    <col min="9475" max="9479" width="19" customWidth="1"/>
    <col min="9718" max="9718" width="2.5703125" customWidth="1"/>
    <col min="9719" max="9729" width="19" customWidth="1"/>
    <col min="9731" max="9735" width="19" customWidth="1"/>
    <col min="9974" max="9974" width="2.5703125" customWidth="1"/>
    <col min="9975" max="9985" width="19" customWidth="1"/>
    <col min="9987" max="9991" width="19" customWidth="1"/>
    <col min="10230" max="10230" width="2.5703125" customWidth="1"/>
    <col min="10231" max="10241" width="19" customWidth="1"/>
    <col min="10243" max="10247" width="19" customWidth="1"/>
    <col min="10486" max="10486" width="2.5703125" customWidth="1"/>
    <col min="10487" max="10497" width="19" customWidth="1"/>
    <col min="10499" max="10503" width="19" customWidth="1"/>
    <col min="10742" max="10742" width="2.5703125" customWidth="1"/>
    <col min="10743" max="10753" width="19" customWidth="1"/>
    <col min="10755" max="10759" width="19" customWidth="1"/>
    <col min="10998" max="10998" width="2.5703125" customWidth="1"/>
    <col min="10999" max="11009" width="19" customWidth="1"/>
    <col min="11011" max="11015" width="19" customWidth="1"/>
    <col min="11254" max="11254" width="2.5703125" customWidth="1"/>
    <col min="11255" max="11265" width="19" customWidth="1"/>
    <col min="11267" max="11271" width="19" customWidth="1"/>
    <col min="11510" max="11510" width="2.5703125" customWidth="1"/>
    <col min="11511" max="11521" width="19" customWidth="1"/>
    <col min="11523" max="11527" width="19" customWidth="1"/>
    <col min="11766" max="11766" width="2.5703125" customWidth="1"/>
    <col min="11767" max="11777" width="19" customWidth="1"/>
    <col min="11779" max="11783" width="19" customWidth="1"/>
    <col min="12022" max="12022" width="2.5703125" customWidth="1"/>
    <col min="12023" max="12033" width="19" customWidth="1"/>
    <col min="12035" max="12039" width="19" customWidth="1"/>
    <col min="12278" max="12278" width="2.5703125" customWidth="1"/>
    <col min="12279" max="12289" width="19" customWidth="1"/>
    <col min="12291" max="12295" width="19" customWidth="1"/>
    <col min="12534" max="12534" width="2.5703125" customWidth="1"/>
    <col min="12535" max="12545" width="19" customWidth="1"/>
    <col min="12547" max="12551" width="19" customWidth="1"/>
    <col min="12790" max="12790" width="2.5703125" customWidth="1"/>
    <col min="12791" max="12801" width="19" customWidth="1"/>
    <col min="12803" max="12807" width="19" customWidth="1"/>
    <col min="13046" max="13046" width="2.5703125" customWidth="1"/>
    <col min="13047" max="13057" width="19" customWidth="1"/>
    <col min="13059" max="13063" width="19" customWidth="1"/>
    <col min="13302" max="13302" width="2.5703125" customWidth="1"/>
    <col min="13303" max="13313" width="19" customWidth="1"/>
    <col min="13315" max="13319" width="19" customWidth="1"/>
    <col min="13558" max="13558" width="2.5703125" customWidth="1"/>
    <col min="13559" max="13569" width="19" customWidth="1"/>
    <col min="13571" max="13575" width="19" customWidth="1"/>
    <col min="13814" max="13814" width="2.5703125" customWidth="1"/>
    <col min="13815" max="13825" width="19" customWidth="1"/>
    <col min="13827" max="13831" width="19" customWidth="1"/>
    <col min="14070" max="14070" width="2.5703125" customWidth="1"/>
    <col min="14071" max="14081" width="19" customWidth="1"/>
    <col min="14083" max="14087" width="19" customWidth="1"/>
    <col min="14326" max="14326" width="2.5703125" customWidth="1"/>
    <col min="14327" max="14337" width="19" customWidth="1"/>
    <col min="14339" max="14343" width="19" customWidth="1"/>
    <col min="14582" max="14582" width="2.5703125" customWidth="1"/>
    <col min="14583" max="14593" width="19" customWidth="1"/>
    <col min="14595" max="14599" width="19" customWidth="1"/>
    <col min="14838" max="14838" width="2.5703125" customWidth="1"/>
    <col min="14839" max="14849" width="19" customWidth="1"/>
    <col min="14851" max="14855" width="19" customWidth="1"/>
    <col min="15094" max="15094" width="2.5703125" customWidth="1"/>
    <col min="15095" max="15105" width="19" customWidth="1"/>
    <col min="15107" max="15111" width="19" customWidth="1"/>
    <col min="15350" max="15350" width="2.5703125" customWidth="1"/>
    <col min="15351" max="15361" width="19" customWidth="1"/>
    <col min="15363" max="15367" width="19" customWidth="1"/>
    <col min="15606" max="15606" width="2.5703125" customWidth="1"/>
    <col min="15607" max="15617" width="19" customWidth="1"/>
    <col min="15619" max="15623" width="19" customWidth="1"/>
    <col min="15862" max="15862" width="2.5703125" customWidth="1"/>
    <col min="15863" max="15873" width="19" customWidth="1"/>
    <col min="15875" max="15879" width="19" customWidth="1"/>
    <col min="16118" max="16118" width="2.5703125" customWidth="1"/>
    <col min="16119" max="16129" width="19" customWidth="1"/>
    <col min="16131" max="16135" width="19" customWidth="1"/>
  </cols>
  <sheetData>
    <row r="1" spans="2:7" ht="13.5" customHeight="1" x14ac:dyDescent="0.25"/>
    <row r="2" spans="2:7" ht="15.75" customHeight="1" x14ac:dyDescent="0.25">
      <c r="B2" s="122" t="s">
        <v>20</v>
      </c>
      <c r="C2" s="122"/>
      <c r="D2" s="122"/>
    </row>
    <row r="3" spans="2:7" ht="15.75" customHeight="1" x14ac:dyDescent="0.25">
      <c r="B3" s="122"/>
      <c r="C3" s="122"/>
      <c r="D3" s="122"/>
    </row>
    <row r="4" spans="2:7" ht="15.75" customHeight="1" x14ac:dyDescent="0.25">
      <c r="B4" s="123" t="s">
        <v>0</v>
      </c>
      <c r="C4" s="123"/>
      <c r="D4" s="123"/>
    </row>
    <row r="5" spans="2:7" ht="15.75" customHeight="1" thickBot="1" x14ac:dyDescent="0.3"/>
    <row r="6" spans="2:7" ht="15.75" customHeight="1" x14ac:dyDescent="0.25">
      <c r="B6" s="124" t="s">
        <v>1</v>
      </c>
      <c r="C6" s="126" t="s">
        <v>2</v>
      </c>
      <c r="D6" s="128" t="s">
        <v>3</v>
      </c>
      <c r="E6" s="99" t="s">
        <v>4</v>
      </c>
      <c r="F6" s="101" t="s">
        <v>5</v>
      </c>
      <c r="G6" s="1"/>
    </row>
    <row r="7" spans="2:7" ht="15.75" customHeight="1" thickBot="1" x14ac:dyDescent="0.3">
      <c r="B7" s="125"/>
      <c r="C7" s="127"/>
      <c r="D7" s="129"/>
      <c r="E7" s="100"/>
      <c r="F7" s="102"/>
      <c r="G7" s="1"/>
    </row>
    <row r="8" spans="2:7" ht="15.75" customHeight="1" x14ac:dyDescent="0.25">
      <c r="B8" s="103" t="s">
        <v>10</v>
      </c>
      <c r="C8" s="106" t="s">
        <v>6</v>
      </c>
      <c r="D8" s="107"/>
      <c r="E8" s="2">
        <v>20.958835601806641</v>
      </c>
      <c r="F8" s="112">
        <f>AVERAGE(E8:E10)</f>
        <v>20.843299865722656</v>
      </c>
    </row>
    <row r="9" spans="2:7" ht="15.75" customHeight="1" x14ac:dyDescent="0.25">
      <c r="B9" s="104"/>
      <c r="C9" s="108"/>
      <c r="D9" s="109"/>
      <c r="E9" s="3">
        <v>20.780645370483398</v>
      </c>
      <c r="F9" s="89"/>
    </row>
    <row r="10" spans="2:7" ht="15.75" customHeight="1" thickBot="1" x14ac:dyDescent="0.3">
      <c r="B10" s="104"/>
      <c r="C10" s="110"/>
      <c r="D10" s="111"/>
      <c r="E10" s="4">
        <v>20.79041862487793</v>
      </c>
      <c r="F10" s="92"/>
    </row>
    <row r="11" spans="2:7" ht="15.75" customHeight="1" x14ac:dyDescent="0.25">
      <c r="B11" s="104"/>
      <c r="C11" s="113" t="s">
        <v>9</v>
      </c>
      <c r="D11" s="118" t="s">
        <v>11</v>
      </c>
      <c r="E11" s="2">
        <v>20.892332077026367</v>
      </c>
      <c r="F11" s="119">
        <f>AVERAGE(E11:E13)</f>
        <v>20.767646153767902</v>
      </c>
    </row>
    <row r="12" spans="2:7" ht="15.75" customHeight="1" x14ac:dyDescent="0.25">
      <c r="B12" s="104"/>
      <c r="C12" s="114"/>
      <c r="D12" s="95"/>
      <c r="E12" s="3">
        <v>20.659284591674805</v>
      </c>
      <c r="F12" s="120"/>
    </row>
    <row r="13" spans="2:7" ht="15.75" customHeight="1" x14ac:dyDescent="0.25">
      <c r="B13" s="104"/>
      <c r="C13" s="114"/>
      <c r="D13" s="96"/>
      <c r="E13" s="5">
        <v>20.751321792602539</v>
      </c>
      <c r="F13" s="121"/>
    </row>
    <row r="14" spans="2:7" ht="15.75" customHeight="1" x14ac:dyDescent="0.25">
      <c r="B14" s="104"/>
      <c r="C14" s="114"/>
      <c r="D14" s="94" t="s">
        <v>12</v>
      </c>
      <c r="E14" s="6">
        <v>20.991960525512695</v>
      </c>
      <c r="F14" s="88">
        <f>AVERAGE(E14:E16)</f>
        <v>20.83733304341634</v>
      </c>
    </row>
    <row r="15" spans="2:7" ht="15.75" customHeight="1" x14ac:dyDescent="0.25">
      <c r="B15" s="104"/>
      <c r="C15" s="114"/>
      <c r="D15" s="95"/>
      <c r="E15" s="3">
        <v>20.836503982543945</v>
      </c>
      <c r="F15" s="89"/>
    </row>
    <row r="16" spans="2:7" ht="15.75" customHeight="1" x14ac:dyDescent="0.25">
      <c r="B16" s="104"/>
      <c r="C16" s="114"/>
      <c r="D16" s="96"/>
      <c r="E16" s="5">
        <v>20.683534622192383</v>
      </c>
      <c r="F16" s="90"/>
    </row>
    <row r="17" spans="2:6" ht="13.5" customHeight="1" x14ac:dyDescent="0.25">
      <c r="B17" s="104"/>
      <c r="C17" s="114"/>
      <c r="D17" s="94" t="s">
        <v>13</v>
      </c>
      <c r="E17" s="6">
        <v>20.748874664306641</v>
      </c>
      <c r="F17" s="88">
        <f>AVERAGE(E17:E19)</f>
        <v>20.722930272420246</v>
      </c>
    </row>
    <row r="18" spans="2:6" ht="13.5" customHeight="1" x14ac:dyDescent="0.25">
      <c r="B18" s="104"/>
      <c r="C18" s="114"/>
      <c r="D18" s="95"/>
      <c r="E18" s="3">
        <v>20.656179428100586</v>
      </c>
      <c r="F18" s="89"/>
    </row>
    <row r="19" spans="2:6" ht="15.75" customHeight="1" thickBot="1" x14ac:dyDescent="0.3">
      <c r="B19" s="104"/>
      <c r="C19" s="114"/>
      <c r="D19" s="95"/>
      <c r="E19" s="3">
        <v>20.763736724853516</v>
      </c>
      <c r="F19" s="89"/>
    </row>
    <row r="20" spans="2:6" ht="15.75" customHeight="1" x14ac:dyDescent="0.25">
      <c r="B20" s="104"/>
      <c r="C20" s="115" t="s">
        <v>7</v>
      </c>
      <c r="D20" s="118" t="s">
        <v>14</v>
      </c>
      <c r="E20" s="2">
        <v>20.803815841674805</v>
      </c>
      <c r="F20" s="112">
        <f>AVERAGE(E20:E22)</f>
        <v>20.889324188232422</v>
      </c>
    </row>
    <row r="21" spans="2:6" ht="15.75" customHeight="1" x14ac:dyDescent="0.25">
      <c r="B21" s="104"/>
      <c r="C21" s="116"/>
      <c r="D21" s="95"/>
      <c r="E21" s="3">
        <v>20.829360961914063</v>
      </c>
      <c r="F21" s="89"/>
    </row>
    <row r="22" spans="2:6" ht="15.75" customHeight="1" x14ac:dyDescent="0.25">
      <c r="B22" s="104"/>
      <c r="C22" s="116"/>
      <c r="D22" s="96"/>
      <c r="E22" s="5">
        <v>21.034795761108398</v>
      </c>
      <c r="F22" s="90"/>
    </row>
    <row r="23" spans="2:6" ht="15.75" customHeight="1" x14ac:dyDescent="0.25">
      <c r="B23" s="104"/>
      <c r="C23" s="116"/>
      <c r="D23" s="94" t="s">
        <v>15</v>
      </c>
      <c r="E23" s="6">
        <v>20.651992797851563</v>
      </c>
      <c r="F23" s="88">
        <f>AVERAGE(E23:E25)</f>
        <v>20.761245091756184</v>
      </c>
    </row>
    <row r="24" spans="2:6" ht="15.75" customHeight="1" x14ac:dyDescent="0.25">
      <c r="B24" s="104"/>
      <c r="C24" s="116"/>
      <c r="D24" s="95"/>
      <c r="E24" s="3">
        <v>20.793914794921875</v>
      </c>
      <c r="F24" s="89"/>
    </row>
    <row r="25" spans="2:6" ht="15.75" customHeight="1" x14ac:dyDescent="0.25">
      <c r="B25" s="104"/>
      <c r="C25" s="116"/>
      <c r="D25" s="96"/>
      <c r="E25" s="5">
        <v>20.837827682495117</v>
      </c>
      <c r="F25" s="90"/>
    </row>
    <row r="26" spans="2:6" ht="15.75" customHeight="1" x14ac:dyDescent="0.25">
      <c r="B26" s="104"/>
      <c r="C26" s="116"/>
      <c r="D26" s="94" t="s">
        <v>16</v>
      </c>
      <c r="E26" s="6">
        <v>20.787193298339844</v>
      </c>
      <c r="F26" s="88">
        <f>AVERAGE(E26:E28)</f>
        <v>20.640773137410481</v>
      </c>
    </row>
    <row r="27" spans="2:6" ht="15.75" customHeight="1" x14ac:dyDescent="0.25">
      <c r="B27" s="104"/>
      <c r="C27" s="116"/>
      <c r="D27" s="95"/>
      <c r="E27" s="3">
        <v>20.589256286621094</v>
      </c>
      <c r="F27" s="89"/>
    </row>
    <row r="28" spans="2:6" ht="15.75" customHeight="1" thickBot="1" x14ac:dyDescent="0.3">
      <c r="B28" s="104"/>
      <c r="C28" s="117"/>
      <c r="D28" s="97"/>
      <c r="E28" s="4">
        <v>20.545869827270508</v>
      </c>
      <c r="F28" s="92"/>
    </row>
    <row r="29" spans="2:6" ht="15.75" customHeight="1" x14ac:dyDescent="0.25">
      <c r="B29" s="104"/>
      <c r="C29" s="116" t="s">
        <v>8</v>
      </c>
      <c r="D29" s="86" t="s">
        <v>17</v>
      </c>
      <c r="E29" s="3">
        <v>20.800083160400391</v>
      </c>
      <c r="F29" s="98">
        <f>AVERAGE(E29:E31)</f>
        <v>20.923575083414715</v>
      </c>
    </row>
    <row r="30" spans="2:6" ht="15.75" customHeight="1" x14ac:dyDescent="0.25">
      <c r="B30" s="104"/>
      <c r="C30" s="116"/>
      <c r="D30" s="86"/>
      <c r="E30" s="3">
        <v>21.015552520751953</v>
      </c>
      <c r="F30" s="89"/>
    </row>
    <row r="31" spans="2:6" ht="15.75" customHeight="1" x14ac:dyDescent="0.25">
      <c r="B31" s="104"/>
      <c r="C31" s="116"/>
      <c r="D31" s="87"/>
      <c r="E31" s="5">
        <v>20.955089569091797</v>
      </c>
      <c r="F31" s="90"/>
    </row>
    <row r="32" spans="2:6" ht="15.75" customHeight="1" x14ac:dyDescent="0.25">
      <c r="B32" s="104"/>
      <c r="C32" s="116"/>
      <c r="D32" s="85" t="s">
        <v>18</v>
      </c>
      <c r="E32" s="6">
        <v>20.757930755615234</v>
      </c>
      <c r="F32" s="88">
        <f>AVERAGE(E32:E34)</f>
        <v>20.849149068196613</v>
      </c>
    </row>
    <row r="33" spans="2:6" ht="15.75" customHeight="1" x14ac:dyDescent="0.25">
      <c r="B33" s="104"/>
      <c r="C33" s="116"/>
      <c r="D33" s="86"/>
      <c r="E33" s="3">
        <v>20.935468673706055</v>
      </c>
      <c r="F33" s="89"/>
    </row>
    <row r="34" spans="2:6" ht="15.75" customHeight="1" x14ac:dyDescent="0.25">
      <c r="B34" s="104"/>
      <c r="C34" s="116"/>
      <c r="D34" s="87"/>
      <c r="E34" s="5">
        <v>20.854047775268555</v>
      </c>
      <c r="F34" s="90"/>
    </row>
    <row r="35" spans="2:6" ht="15.75" customHeight="1" x14ac:dyDescent="0.25">
      <c r="B35" s="104"/>
      <c r="C35" s="116"/>
      <c r="D35" s="85" t="s">
        <v>19</v>
      </c>
      <c r="E35" s="6">
        <v>20.904781341552734</v>
      </c>
      <c r="F35" s="88">
        <f>AVERAGE(E35:E37)</f>
        <v>20.946765263875324</v>
      </c>
    </row>
    <row r="36" spans="2:6" ht="15.75" customHeight="1" x14ac:dyDescent="0.25">
      <c r="B36" s="104"/>
      <c r="C36" s="116"/>
      <c r="D36" s="86"/>
      <c r="E36" s="3">
        <v>20.956424713134766</v>
      </c>
      <c r="F36" s="89"/>
    </row>
    <row r="37" spans="2:6" ht="15.75" customHeight="1" thickBot="1" x14ac:dyDescent="0.3">
      <c r="B37" s="105"/>
      <c r="C37" s="117"/>
      <c r="D37" s="91"/>
      <c r="E37" s="4">
        <v>20.979089736938477</v>
      </c>
      <c r="F37" s="92"/>
    </row>
    <row r="38" spans="2:6" x14ac:dyDescent="0.25">
      <c r="C38" s="93" t="s">
        <v>24</v>
      </c>
      <c r="D38" s="93"/>
      <c r="E38" s="7">
        <f>MEDIAN(E11:E19)</f>
        <v>20.751321792602539</v>
      </c>
    </row>
  </sheetData>
  <mergeCells count="32">
    <mergeCell ref="B2:D3"/>
    <mergeCell ref="B4:D4"/>
    <mergeCell ref="B6:B7"/>
    <mergeCell ref="C6:C7"/>
    <mergeCell ref="D6:D7"/>
    <mergeCell ref="E6:E7"/>
    <mergeCell ref="F6:F7"/>
    <mergeCell ref="B8:B37"/>
    <mergeCell ref="C8:D10"/>
    <mergeCell ref="F8:F10"/>
    <mergeCell ref="C11:C19"/>
    <mergeCell ref="C20:C28"/>
    <mergeCell ref="C29:C37"/>
    <mergeCell ref="D11:D13"/>
    <mergeCell ref="F11:F13"/>
    <mergeCell ref="D14:D16"/>
    <mergeCell ref="F14:F16"/>
    <mergeCell ref="D17:D19"/>
    <mergeCell ref="F17:F19"/>
    <mergeCell ref="D20:D22"/>
    <mergeCell ref="F20:F22"/>
    <mergeCell ref="D23:D25"/>
    <mergeCell ref="F23:F25"/>
    <mergeCell ref="D26:D28"/>
    <mergeCell ref="F26:F28"/>
    <mergeCell ref="D29:D31"/>
    <mergeCell ref="F29:F31"/>
    <mergeCell ref="D32:D34"/>
    <mergeCell ref="F32:F34"/>
    <mergeCell ref="D35:D37"/>
    <mergeCell ref="F35:F37"/>
    <mergeCell ref="C38:D3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52ACC-778F-47E4-B67D-7E1041F5B205}">
  <dimension ref="B1:S71"/>
  <sheetViews>
    <sheetView zoomScale="54" zoomScaleNormal="50" workbookViewId="0">
      <selection activeCell="L24" sqref="L24"/>
    </sheetView>
  </sheetViews>
  <sheetFormatPr baseColWidth="10" defaultRowHeight="15" x14ac:dyDescent="0.25"/>
  <cols>
    <col min="1" max="1" width="2.5703125" customWidth="1"/>
    <col min="2" max="6" width="19" customWidth="1"/>
    <col min="7" max="7" width="2.5703125" customWidth="1"/>
    <col min="8" max="11" width="19" customWidth="1"/>
    <col min="12" max="13" width="39.7109375" customWidth="1"/>
    <col min="14" max="14" width="19" customWidth="1"/>
    <col min="16" max="19" width="19" customWidth="1"/>
    <col min="244" max="244" width="2.5703125" customWidth="1"/>
    <col min="245" max="255" width="19" customWidth="1"/>
    <col min="257" max="261" width="19" customWidth="1"/>
    <col min="500" max="500" width="2.5703125" customWidth="1"/>
    <col min="501" max="511" width="19" customWidth="1"/>
    <col min="513" max="517" width="19" customWidth="1"/>
    <col min="756" max="756" width="2.5703125" customWidth="1"/>
    <col min="757" max="767" width="19" customWidth="1"/>
    <col min="769" max="773" width="19" customWidth="1"/>
    <col min="1012" max="1012" width="2.5703125" customWidth="1"/>
    <col min="1013" max="1023" width="19" customWidth="1"/>
    <col min="1025" max="1029" width="19" customWidth="1"/>
    <col min="1268" max="1268" width="2.5703125" customWidth="1"/>
    <col min="1269" max="1279" width="19" customWidth="1"/>
    <col min="1281" max="1285" width="19" customWidth="1"/>
    <col min="1524" max="1524" width="2.5703125" customWidth="1"/>
    <col min="1525" max="1535" width="19" customWidth="1"/>
    <col min="1537" max="1541" width="19" customWidth="1"/>
    <col min="1780" max="1780" width="2.5703125" customWidth="1"/>
    <col min="1781" max="1791" width="19" customWidth="1"/>
    <col min="1793" max="1797" width="19" customWidth="1"/>
    <col min="2036" max="2036" width="2.5703125" customWidth="1"/>
    <col min="2037" max="2047" width="19" customWidth="1"/>
    <col min="2049" max="2053" width="19" customWidth="1"/>
    <col min="2292" max="2292" width="2.5703125" customWidth="1"/>
    <col min="2293" max="2303" width="19" customWidth="1"/>
    <col min="2305" max="2309" width="19" customWidth="1"/>
    <col min="2548" max="2548" width="2.5703125" customWidth="1"/>
    <col min="2549" max="2559" width="19" customWidth="1"/>
    <col min="2561" max="2565" width="19" customWidth="1"/>
    <col min="2804" max="2804" width="2.5703125" customWidth="1"/>
    <col min="2805" max="2815" width="19" customWidth="1"/>
    <col min="2817" max="2821" width="19" customWidth="1"/>
    <col min="3060" max="3060" width="2.5703125" customWidth="1"/>
    <col min="3061" max="3071" width="19" customWidth="1"/>
    <col min="3073" max="3077" width="19" customWidth="1"/>
    <col min="3316" max="3316" width="2.5703125" customWidth="1"/>
    <col min="3317" max="3327" width="19" customWidth="1"/>
    <col min="3329" max="3333" width="19" customWidth="1"/>
    <col min="3572" max="3572" width="2.5703125" customWidth="1"/>
    <col min="3573" max="3583" width="19" customWidth="1"/>
    <col min="3585" max="3589" width="19" customWidth="1"/>
    <col min="3828" max="3828" width="2.5703125" customWidth="1"/>
    <col min="3829" max="3839" width="19" customWidth="1"/>
    <col min="3841" max="3845" width="19" customWidth="1"/>
    <col min="4084" max="4084" width="2.5703125" customWidth="1"/>
    <col min="4085" max="4095" width="19" customWidth="1"/>
    <col min="4097" max="4101" width="19" customWidth="1"/>
    <col min="4340" max="4340" width="2.5703125" customWidth="1"/>
    <col min="4341" max="4351" width="19" customWidth="1"/>
    <col min="4353" max="4357" width="19" customWidth="1"/>
    <col min="4596" max="4596" width="2.5703125" customWidth="1"/>
    <col min="4597" max="4607" width="19" customWidth="1"/>
    <col min="4609" max="4613" width="19" customWidth="1"/>
    <col min="4852" max="4852" width="2.5703125" customWidth="1"/>
    <col min="4853" max="4863" width="19" customWidth="1"/>
    <col min="4865" max="4869" width="19" customWidth="1"/>
    <col min="5108" max="5108" width="2.5703125" customWidth="1"/>
    <col min="5109" max="5119" width="19" customWidth="1"/>
    <col min="5121" max="5125" width="19" customWidth="1"/>
    <col min="5364" max="5364" width="2.5703125" customWidth="1"/>
    <col min="5365" max="5375" width="19" customWidth="1"/>
    <col min="5377" max="5381" width="19" customWidth="1"/>
    <col min="5620" max="5620" width="2.5703125" customWidth="1"/>
    <col min="5621" max="5631" width="19" customWidth="1"/>
    <col min="5633" max="5637" width="19" customWidth="1"/>
    <col min="5876" max="5876" width="2.5703125" customWidth="1"/>
    <col min="5877" max="5887" width="19" customWidth="1"/>
    <col min="5889" max="5893" width="19" customWidth="1"/>
    <col min="6132" max="6132" width="2.5703125" customWidth="1"/>
    <col min="6133" max="6143" width="19" customWidth="1"/>
    <col min="6145" max="6149" width="19" customWidth="1"/>
    <col min="6388" max="6388" width="2.5703125" customWidth="1"/>
    <col min="6389" max="6399" width="19" customWidth="1"/>
    <col min="6401" max="6405" width="19" customWidth="1"/>
    <col min="6644" max="6644" width="2.5703125" customWidth="1"/>
    <col min="6645" max="6655" width="19" customWidth="1"/>
    <col min="6657" max="6661" width="19" customWidth="1"/>
    <col min="6900" max="6900" width="2.5703125" customWidth="1"/>
    <col min="6901" max="6911" width="19" customWidth="1"/>
    <col min="6913" max="6917" width="19" customWidth="1"/>
    <col min="7156" max="7156" width="2.5703125" customWidth="1"/>
    <col min="7157" max="7167" width="19" customWidth="1"/>
    <col min="7169" max="7173" width="19" customWidth="1"/>
    <col min="7412" max="7412" width="2.5703125" customWidth="1"/>
    <col min="7413" max="7423" width="19" customWidth="1"/>
    <col min="7425" max="7429" width="19" customWidth="1"/>
    <col min="7668" max="7668" width="2.5703125" customWidth="1"/>
    <col min="7669" max="7679" width="19" customWidth="1"/>
    <col min="7681" max="7685" width="19" customWidth="1"/>
    <col min="7924" max="7924" width="2.5703125" customWidth="1"/>
    <col min="7925" max="7935" width="19" customWidth="1"/>
    <col min="7937" max="7941" width="19" customWidth="1"/>
    <col min="8180" max="8180" width="2.5703125" customWidth="1"/>
    <col min="8181" max="8191" width="19" customWidth="1"/>
    <col min="8193" max="8197" width="19" customWidth="1"/>
    <col min="8436" max="8436" width="2.5703125" customWidth="1"/>
    <col min="8437" max="8447" width="19" customWidth="1"/>
    <col min="8449" max="8453" width="19" customWidth="1"/>
    <col min="8692" max="8692" width="2.5703125" customWidth="1"/>
    <col min="8693" max="8703" width="19" customWidth="1"/>
    <col min="8705" max="8709" width="19" customWidth="1"/>
    <col min="8948" max="8948" width="2.5703125" customWidth="1"/>
    <col min="8949" max="8959" width="19" customWidth="1"/>
    <col min="8961" max="8965" width="19" customWidth="1"/>
    <col min="9204" max="9204" width="2.5703125" customWidth="1"/>
    <col min="9205" max="9215" width="19" customWidth="1"/>
    <col min="9217" max="9221" width="19" customWidth="1"/>
    <col min="9460" max="9460" width="2.5703125" customWidth="1"/>
    <col min="9461" max="9471" width="19" customWidth="1"/>
    <col min="9473" max="9477" width="19" customWidth="1"/>
    <col min="9716" max="9716" width="2.5703125" customWidth="1"/>
    <col min="9717" max="9727" width="19" customWidth="1"/>
    <col min="9729" max="9733" width="19" customWidth="1"/>
    <col min="9972" max="9972" width="2.5703125" customWidth="1"/>
    <col min="9973" max="9983" width="19" customWidth="1"/>
    <col min="9985" max="9989" width="19" customWidth="1"/>
    <col min="10228" max="10228" width="2.5703125" customWidth="1"/>
    <col min="10229" max="10239" width="19" customWidth="1"/>
    <col min="10241" max="10245" width="19" customWidth="1"/>
    <col min="10484" max="10484" width="2.5703125" customWidth="1"/>
    <col min="10485" max="10495" width="19" customWidth="1"/>
    <col min="10497" max="10501" width="19" customWidth="1"/>
    <col min="10740" max="10740" width="2.5703125" customWidth="1"/>
    <col min="10741" max="10751" width="19" customWidth="1"/>
    <col min="10753" max="10757" width="19" customWidth="1"/>
    <col min="10996" max="10996" width="2.5703125" customWidth="1"/>
    <col min="10997" max="11007" width="19" customWidth="1"/>
    <col min="11009" max="11013" width="19" customWidth="1"/>
    <col min="11252" max="11252" width="2.5703125" customWidth="1"/>
    <col min="11253" max="11263" width="19" customWidth="1"/>
    <col min="11265" max="11269" width="19" customWidth="1"/>
    <col min="11508" max="11508" width="2.5703125" customWidth="1"/>
    <col min="11509" max="11519" width="19" customWidth="1"/>
    <col min="11521" max="11525" width="19" customWidth="1"/>
    <col min="11764" max="11764" width="2.5703125" customWidth="1"/>
    <col min="11765" max="11775" width="19" customWidth="1"/>
    <col min="11777" max="11781" width="19" customWidth="1"/>
    <col min="12020" max="12020" width="2.5703125" customWidth="1"/>
    <col min="12021" max="12031" width="19" customWidth="1"/>
    <col min="12033" max="12037" width="19" customWidth="1"/>
    <col min="12276" max="12276" width="2.5703125" customWidth="1"/>
    <col min="12277" max="12287" width="19" customWidth="1"/>
    <col min="12289" max="12293" width="19" customWidth="1"/>
    <col min="12532" max="12532" width="2.5703125" customWidth="1"/>
    <col min="12533" max="12543" width="19" customWidth="1"/>
    <col min="12545" max="12549" width="19" customWidth="1"/>
    <col min="12788" max="12788" width="2.5703125" customWidth="1"/>
    <col min="12789" max="12799" width="19" customWidth="1"/>
    <col min="12801" max="12805" width="19" customWidth="1"/>
    <col min="13044" max="13044" width="2.5703125" customWidth="1"/>
    <col min="13045" max="13055" width="19" customWidth="1"/>
    <col min="13057" max="13061" width="19" customWidth="1"/>
    <col min="13300" max="13300" width="2.5703125" customWidth="1"/>
    <col min="13301" max="13311" width="19" customWidth="1"/>
    <col min="13313" max="13317" width="19" customWidth="1"/>
    <col min="13556" max="13556" width="2.5703125" customWidth="1"/>
    <col min="13557" max="13567" width="19" customWidth="1"/>
    <col min="13569" max="13573" width="19" customWidth="1"/>
    <col min="13812" max="13812" width="2.5703125" customWidth="1"/>
    <col min="13813" max="13823" width="19" customWidth="1"/>
    <col min="13825" max="13829" width="19" customWidth="1"/>
    <col min="14068" max="14068" width="2.5703125" customWidth="1"/>
    <col min="14069" max="14079" width="19" customWidth="1"/>
    <col min="14081" max="14085" width="19" customWidth="1"/>
    <col min="14324" max="14324" width="2.5703125" customWidth="1"/>
    <col min="14325" max="14335" width="19" customWidth="1"/>
    <col min="14337" max="14341" width="19" customWidth="1"/>
    <col min="14580" max="14580" width="2.5703125" customWidth="1"/>
    <col min="14581" max="14591" width="19" customWidth="1"/>
    <col min="14593" max="14597" width="19" customWidth="1"/>
    <col min="14836" max="14836" width="2.5703125" customWidth="1"/>
    <col min="14837" max="14847" width="19" customWidth="1"/>
    <col min="14849" max="14853" width="19" customWidth="1"/>
    <col min="15092" max="15092" width="2.5703125" customWidth="1"/>
    <col min="15093" max="15103" width="19" customWidth="1"/>
    <col min="15105" max="15109" width="19" customWidth="1"/>
    <col min="15348" max="15348" width="2.5703125" customWidth="1"/>
    <col min="15349" max="15359" width="19" customWidth="1"/>
    <col min="15361" max="15365" width="19" customWidth="1"/>
    <col min="15604" max="15604" width="2.5703125" customWidth="1"/>
    <col min="15605" max="15615" width="19" customWidth="1"/>
    <col min="15617" max="15621" width="19" customWidth="1"/>
    <col min="15860" max="15860" width="2.5703125" customWidth="1"/>
    <col min="15861" max="15871" width="19" customWidth="1"/>
    <col min="15873" max="15877" width="19" customWidth="1"/>
    <col min="16116" max="16116" width="2.5703125" customWidth="1"/>
    <col min="16117" max="16127" width="19" customWidth="1"/>
    <col min="16129" max="16133" width="19" customWidth="1"/>
  </cols>
  <sheetData>
    <row r="1" spans="2:19" ht="13.5" customHeight="1" x14ac:dyDescent="0.25"/>
    <row r="2" spans="2:19" ht="15.75" customHeight="1" x14ac:dyDescent="0.25">
      <c r="B2" s="122" t="s">
        <v>21</v>
      </c>
      <c r="C2" s="122"/>
      <c r="D2" s="122"/>
      <c r="P2" s="132" t="s">
        <v>31</v>
      </c>
      <c r="Q2" s="132"/>
      <c r="R2" s="132"/>
      <c r="S2" s="132"/>
    </row>
    <row r="3" spans="2:19" ht="15.75" customHeight="1" thickBot="1" x14ac:dyDescent="0.3">
      <c r="B3" s="122"/>
      <c r="C3" s="122"/>
      <c r="D3" s="122"/>
      <c r="P3" s="137" t="s">
        <v>37</v>
      </c>
      <c r="Q3" s="137"/>
      <c r="R3" s="137"/>
    </row>
    <row r="4" spans="2:19" ht="15.75" customHeight="1" thickBot="1" x14ac:dyDescent="0.3">
      <c r="B4" s="123" t="s">
        <v>0</v>
      </c>
      <c r="C4" s="123"/>
      <c r="D4" s="123"/>
      <c r="P4" s="48"/>
      <c r="Q4" s="49" t="s">
        <v>7</v>
      </c>
      <c r="R4" s="50" t="s">
        <v>32</v>
      </c>
      <c r="S4" s="73" t="s">
        <v>9</v>
      </c>
    </row>
    <row r="5" spans="2:19" ht="15.75" customHeight="1" thickBot="1" x14ac:dyDescent="0.3">
      <c r="P5" s="51" t="s">
        <v>33</v>
      </c>
      <c r="Q5" s="52">
        <v>6.5049999999999999</v>
      </c>
      <c r="R5" s="42">
        <v>4.9029999999999996</v>
      </c>
      <c r="S5" s="74">
        <v>1.224</v>
      </c>
    </row>
    <row r="6" spans="2:19" ht="15.75" customHeight="1" thickBot="1" x14ac:dyDescent="0.3">
      <c r="B6" s="124" t="s">
        <v>1</v>
      </c>
      <c r="C6" s="126" t="s">
        <v>2</v>
      </c>
      <c r="D6" s="128" t="s">
        <v>3</v>
      </c>
      <c r="E6" s="99" t="s">
        <v>4</v>
      </c>
      <c r="F6" s="101" t="s">
        <v>5</v>
      </c>
      <c r="G6" s="1"/>
      <c r="H6" s="124" t="s">
        <v>1</v>
      </c>
      <c r="I6" s="126" t="s">
        <v>2</v>
      </c>
      <c r="J6" s="124" t="s">
        <v>3</v>
      </c>
      <c r="K6" s="130" t="s">
        <v>4</v>
      </c>
      <c r="L6" s="8" t="s">
        <v>25</v>
      </c>
      <c r="M6" s="9" t="s">
        <v>26</v>
      </c>
      <c r="N6" s="138" t="s">
        <v>27</v>
      </c>
      <c r="P6" s="53" t="s">
        <v>34</v>
      </c>
      <c r="Q6" s="54">
        <v>4.3719999999999999</v>
      </c>
      <c r="R6" s="55">
        <v>4.3019999999999996</v>
      </c>
      <c r="S6" s="75">
        <v>0.69469999999999998</v>
      </c>
    </row>
    <row r="7" spans="2:19" ht="15.75" customHeight="1" thickBot="1" x14ac:dyDescent="0.3">
      <c r="B7" s="125"/>
      <c r="C7" s="127"/>
      <c r="D7" s="129"/>
      <c r="E7" s="100"/>
      <c r="F7" s="102"/>
      <c r="G7" s="1"/>
      <c r="H7" s="125"/>
      <c r="I7" s="127"/>
      <c r="J7" s="125"/>
      <c r="K7" s="131"/>
      <c r="L7" s="10" t="s">
        <v>28</v>
      </c>
      <c r="M7" s="11" t="s">
        <v>29</v>
      </c>
      <c r="N7" s="139"/>
    </row>
    <row r="8" spans="2:19" ht="15.75" customHeight="1" thickBot="1" x14ac:dyDescent="0.3">
      <c r="B8" s="103" t="s">
        <v>10</v>
      </c>
      <c r="C8" s="106" t="s">
        <v>6</v>
      </c>
      <c r="D8" s="107"/>
      <c r="E8" s="2">
        <v>20.958835601806641</v>
      </c>
      <c r="F8" s="112">
        <f>AVERAGE(E8:E10)</f>
        <v>20.843299865722656</v>
      </c>
      <c r="H8" s="140" t="s">
        <v>22</v>
      </c>
      <c r="I8" s="106" t="s">
        <v>6</v>
      </c>
      <c r="J8" s="107"/>
      <c r="K8" s="13" t="s">
        <v>23</v>
      </c>
      <c r="L8" s="29"/>
      <c r="M8" s="18"/>
      <c r="N8" s="19"/>
      <c r="P8" s="56"/>
      <c r="Q8" s="57" t="s">
        <v>35</v>
      </c>
      <c r="R8" s="58" t="s">
        <v>33</v>
      </c>
      <c r="S8" s="59" t="s">
        <v>36</v>
      </c>
    </row>
    <row r="9" spans="2:19" ht="15.75" customHeight="1" x14ac:dyDescent="0.25">
      <c r="B9" s="104"/>
      <c r="C9" s="108"/>
      <c r="D9" s="109"/>
      <c r="E9" s="3">
        <v>20.780645370483398</v>
      </c>
      <c r="F9" s="89"/>
      <c r="H9" s="141"/>
      <c r="I9" s="108"/>
      <c r="J9" s="109"/>
      <c r="K9" s="14" t="s">
        <v>23</v>
      </c>
      <c r="L9" s="30"/>
      <c r="M9" s="20"/>
      <c r="N9" s="21"/>
      <c r="P9" s="60" t="s">
        <v>7</v>
      </c>
      <c r="Q9" s="61">
        <f>R9-(2*Q6)</f>
        <v>-2.2389999999999999</v>
      </c>
      <c r="R9" s="62">
        <f>Q5</f>
        <v>6.5049999999999999</v>
      </c>
      <c r="S9" s="63">
        <f>R9+(2*Q6)</f>
        <v>15.248999999999999</v>
      </c>
    </row>
    <row r="10" spans="2:19" ht="15.75" customHeight="1" thickBot="1" x14ac:dyDescent="0.3">
      <c r="B10" s="104"/>
      <c r="C10" s="110"/>
      <c r="D10" s="111"/>
      <c r="E10" s="4">
        <v>20.79041862487793</v>
      </c>
      <c r="F10" s="92"/>
      <c r="H10" s="141"/>
      <c r="I10" s="110"/>
      <c r="J10" s="111"/>
      <c r="K10" s="15" t="s">
        <v>23</v>
      </c>
      <c r="L10" s="31"/>
      <c r="M10" s="22"/>
      <c r="N10" s="23"/>
      <c r="P10" s="64" t="s">
        <v>32</v>
      </c>
      <c r="Q10" s="65">
        <f>R10-(2*R6)</f>
        <v>-3.7009999999999996</v>
      </c>
      <c r="R10" s="72">
        <f>R5</f>
        <v>4.9029999999999996</v>
      </c>
      <c r="S10" s="66">
        <f>R10+(2*R6)</f>
        <v>13.506999999999998</v>
      </c>
    </row>
    <row r="11" spans="2:19" ht="15.75" customHeight="1" thickBot="1" x14ac:dyDescent="0.3">
      <c r="B11" s="104"/>
      <c r="C11" s="113" t="s">
        <v>9</v>
      </c>
      <c r="D11" s="118" t="s">
        <v>11</v>
      </c>
      <c r="E11" s="2">
        <v>20.892332077026367</v>
      </c>
      <c r="F11" s="119">
        <f>AVERAGE(E11:E13)</f>
        <v>20.767646153767902</v>
      </c>
      <c r="H11" s="141"/>
      <c r="I11" s="113" t="s">
        <v>9</v>
      </c>
      <c r="J11" s="118" t="s">
        <v>11</v>
      </c>
      <c r="K11" s="13">
        <v>35.218002319335938</v>
      </c>
      <c r="L11" s="32">
        <f>K11-$F$11</f>
        <v>14.450356165568035</v>
      </c>
      <c r="M11" s="24">
        <f>L11-$L$15</f>
        <v>0.305908203125</v>
      </c>
      <c r="N11" s="25">
        <f>2^-M11</f>
        <v>0.8089328181043226</v>
      </c>
      <c r="P11" s="67" t="s">
        <v>9</v>
      </c>
      <c r="Q11" s="68">
        <f>R11-(2*S6)</f>
        <v>-0.16539999999999999</v>
      </c>
      <c r="R11" s="69">
        <f>S5</f>
        <v>1.224</v>
      </c>
      <c r="S11" s="70">
        <f>R11+(2*S6)</f>
        <v>2.6133999999999999</v>
      </c>
    </row>
    <row r="12" spans="2:19" ht="15.75" customHeight="1" x14ac:dyDescent="0.25">
      <c r="B12" s="104"/>
      <c r="C12" s="114"/>
      <c r="D12" s="95"/>
      <c r="E12" s="3">
        <v>20.659284591674805</v>
      </c>
      <c r="F12" s="120"/>
      <c r="H12" s="141"/>
      <c r="I12" s="114"/>
      <c r="J12" s="95"/>
      <c r="K12" s="14">
        <v>34.327705383300781</v>
      </c>
      <c r="L12" s="33">
        <f t="shared" ref="L12:L13" si="0">K12-$F$11</f>
        <v>13.560059229532879</v>
      </c>
      <c r="M12" s="26">
        <f t="shared" ref="M12:M37" si="1">L12-$L$15</f>
        <v>-0.58438873291015625</v>
      </c>
      <c r="N12" s="36">
        <f t="shared" ref="N12:N37" si="2">2^-M12</f>
        <v>1.499403560300812</v>
      </c>
      <c r="P12" s="71"/>
      <c r="Q12" s="72"/>
      <c r="R12" s="72"/>
      <c r="S12" s="72"/>
    </row>
    <row r="13" spans="2:19" ht="15.75" customHeight="1" x14ac:dyDescent="0.25">
      <c r="B13" s="104"/>
      <c r="C13" s="114"/>
      <c r="D13" s="96"/>
      <c r="E13" s="5">
        <v>20.751321792602539</v>
      </c>
      <c r="F13" s="121"/>
      <c r="H13" s="141"/>
      <c r="I13" s="114"/>
      <c r="J13" s="96"/>
      <c r="K13" s="16">
        <v>35.916774749755859</v>
      </c>
      <c r="L13" s="39">
        <f t="shared" si="0"/>
        <v>15.149128595987957</v>
      </c>
      <c r="M13" s="41">
        <f t="shared" si="1"/>
        <v>1.0046806335449219</v>
      </c>
      <c r="N13" s="40">
        <f t="shared" si="2"/>
        <v>0.49838044466486803</v>
      </c>
    </row>
    <row r="14" spans="2:19" ht="15.75" customHeight="1" x14ac:dyDescent="0.25">
      <c r="B14" s="104"/>
      <c r="C14" s="114"/>
      <c r="D14" s="94" t="s">
        <v>12</v>
      </c>
      <c r="E14" s="6">
        <v>20.991960525512695</v>
      </c>
      <c r="F14" s="88">
        <f>AVERAGE(E14:E16)</f>
        <v>20.83733304341634</v>
      </c>
      <c r="H14" s="141"/>
      <c r="I14" s="114"/>
      <c r="J14" s="95" t="s">
        <v>12</v>
      </c>
      <c r="K14" s="14">
        <v>35.789829254150391</v>
      </c>
      <c r="L14" s="33">
        <f>K14-$F$14</f>
        <v>14.952496210734051</v>
      </c>
      <c r="M14" s="26">
        <f t="shared" si="1"/>
        <v>0.80804824829101563</v>
      </c>
      <c r="N14" s="36">
        <f t="shared" si="2"/>
        <v>0.5711540219055955</v>
      </c>
    </row>
    <row r="15" spans="2:19" ht="15.75" customHeight="1" x14ac:dyDescent="0.25">
      <c r="B15" s="104"/>
      <c r="C15" s="114"/>
      <c r="D15" s="95"/>
      <c r="E15" s="3">
        <v>20.836503982543945</v>
      </c>
      <c r="F15" s="89"/>
      <c r="H15" s="141"/>
      <c r="I15" s="114"/>
      <c r="J15" s="95"/>
      <c r="K15" s="17">
        <v>34.981781005859375</v>
      </c>
      <c r="L15" s="34">
        <f t="shared" ref="L15:L16" si="3">K15-$F$14</f>
        <v>14.144447962443035</v>
      </c>
      <c r="M15" s="27">
        <f t="shared" si="1"/>
        <v>0</v>
      </c>
      <c r="N15" s="37">
        <f t="shared" si="2"/>
        <v>1</v>
      </c>
    </row>
    <row r="16" spans="2:19" ht="15.75" customHeight="1" x14ac:dyDescent="0.25">
      <c r="B16" s="104"/>
      <c r="C16" s="114"/>
      <c r="D16" s="96"/>
      <c r="E16" s="5">
        <v>20.683534622192383</v>
      </c>
      <c r="F16" s="90"/>
      <c r="H16" s="141"/>
      <c r="I16" s="114"/>
      <c r="J16" s="96"/>
      <c r="K16" s="16">
        <v>35.750495910644531</v>
      </c>
      <c r="L16" s="39">
        <f t="shared" si="3"/>
        <v>14.913162867228191</v>
      </c>
      <c r="M16" s="41">
        <f t="shared" si="1"/>
        <v>0.76871490478515625</v>
      </c>
      <c r="N16" s="40">
        <f t="shared" si="2"/>
        <v>0.58694006463550485</v>
      </c>
    </row>
    <row r="17" spans="2:14" ht="13.5" customHeight="1" x14ac:dyDescent="0.25">
      <c r="B17" s="104"/>
      <c r="C17" s="114"/>
      <c r="D17" s="94" t="s">
        <v>13</v>
      </c>
      <c r="E17" s="6">
        <v>20.748874664306641</v>
      </c>
      <c r="F17" s="88">
        <f>AVERAGE(E17:E19)</f>
        <v>20.722930272420246</v>
      </c>
      <c r="H17" s="141"/>
      <c r="I17" s="114"/>
      <c r="J17" s="95" t="s">
        <v>13</v>
      </c>
      <c r="K17" s="14">
        <v>33.960720062255859</v>
      </c>
      <c r="L17" s="33">
        <f>K17-$F$17</f>
        <v>13.237789789835613</v>
      </c>
      <c r="M17" s="26">
        <f t="shared" si="1"/>
        <v>-0.90665817260742188</v>
      </c>
      <c r="N17" s="36">
        <f t="shared" si="2"/>
        <v>1.8746979555535126</v>
      </c>
    </row>
    <row r="18" spans="2:14" ht="13.5" customHeight="1" x14ac:dyDescent="0.25">
      <c r="B18" s="104"/>
      <c r="C18" s="114"/>
      <c r="D18" s="95"/>
      <c r="E18" s="3">
        <v>20.656179428100586</v>
      </c>
      <c r="F18" s="89"/>
      <c r="H18" s="141"/>
      <c r="I18" s="114"/>
      <c r="J18" s="95"/>
      <c r="K18" s="14">
        <v>34.739891052246094</v>
      </c>
      <c r="L18" s="33">
        <f t="shared" ref="L18:L19" si="4">K18-$F$17</f>
        <v>14.016960779825848</v>
      </c>
      <c r="M18" s="26">
        <f t="shared" si="1"/>
        <v>-0.1274871826171875</v>
      </c>
      <c r="N18" s="36">
        <f t="shared" si="2"/>
        <v>1.0923893716237065</v>
      </c>
    </row>
    <row r="19" spans="2:14" ht="15.75" customHeight="1" thickBot="1" x14ac:dyDescent="0.3">
      <c r="B19" s="104"/>
      <c r="C19" s="114"/>
      <c r="D19" s="95"/>
      <c r="E19" s="3">
        <v>20.763736724853516</v>
      </c>
      <c r="F19" s="89"/>
      <c r="H19" s="141"/>
      <c r="I19" s="143"/>
      <c r="J19" s="97"/>
      <c r="K19" s="15">
        <v>33.243953704833984</v>
      </c>
      <c r="L19" s="35">
        <f t="shared" si="4"/>
        <v>12.521023432413738</v>
      </c>
      <c r="M19" s="28">
        <f t="shared" si="1"/>
        <v>-1.6234245300292969</v>
      </c>
      <c r="N19" s="38">
        <f t="shared" si="2"/>
        <v>3.0810552003902787</v>
      </c>
    </row>
    <row r="20" spans="2:14" ht="15.75" customHeight="1" x14ac:dyDescent="0.25">
      <c r="B20" s="104"/>
      <c r="C20" s="115" t="s">
        <v>7</v>
      </c>
      <c r="D20" s="118" t="s">
        <v>14</v>
      </c>
      <c r="E20" s="2">
        <v>20.803815841674805</v>
      </c>
      <c r="F20" s="112">
        <f>AVERAGE(E20:E22)</f>
        <v>20.889324188232422</v>
      </c>
      <c r="H20" s="141"/>
      <c r="I20" s="115" t="s">
        <v>7</v>
      </c>
      <c r="J20" s="118" t="s">
        <v>14</v>
      </c>
      <c r="K20" s="13">
        <v>32.162689208984375</v>
      </c>
      <c r="L20" s="32">
        <f>K20-$F$20</f>
        <v>11.273365020751953</v>
      </c>
      <c r="M20" s="24">
        <f t="shared" si="1"/>
        <v>-2.8710829416910819</v>
      </c>
      <c r="N20" s="25">
        <f t="shared" si="2"/>
        <v>7.3161413147209702</v>
      </c>
    </row>
    <row r="21" spans="2:14" ht="15.75" customHeight="1" x14ac:dyDescent="0.25">
      <c r="B21" s="104"/>
      <c r="C21" s="116"/>
      <c r="D21" s="95"/>
      <c r="E21" s="3">
        <v>20.829360961914063</v>
      </c>
      <c r="F21" s="89"/>
      <c r="H21" s="141"/>
      <c r="I21" s="116"/>
      <c r="J21" s="95"/>
      <c r="K21" s="14">
        <v>33.094020843505859</v>
      </c>
      <c r="L21" s="33">
        <f t="shared" ref="L21:L22" si="5">K21-$F$20</f>
        <v>12.204696655273438</v>
      </c>
      <c r="M21" s="26">
        <f t="shared" si="1"/>
        <v>-1.9397513071695975</v>
      </c>
      <c r="N21" s="36">
        <f t="shared" si="2"/>
        <v>3.8363950996942773</v>
      </c>
    </row>
    <row r="22" spans="2:14" ht="15.75" customHeight="1" x14ac:dyDescent="0.25">
      <c r="B22" s="104"/>
      <c r="C22" s="116"/>
      <c r="D22" s="96"/>
      <c r="E22" s="5">
        <v>21.034795761108398</v>
      </c>
      <c r="F22" s="90"/>
      <c r="H22" s="141"/>
      <c r="I22" s="116"/>
      <c r="J22" s="96"/>
      <c r="K22" s="16">
        <v>32.932807922363281</v>
      </c>
      <c r="L22" s="39">
        <f t="shared" si="5"/>
        <v>12.043483734130859</v>
      </c>
      <c r="M22" s="41">
        <f t="shared" si="1"/>
        <v>-2.1009642283121757</v>
      </c>
      <c r="N22" s="40">
        <f t="shared" si="2"/>
        <v>4.2899600962012947</v>
      </c>
    </row>
    <row r="23" spans="2:14" ht="15.75" customHeight="1" x14ac:dyDescent="0.25">
      <c r="B23" s="104"/>
      <c r="C23" s="116"/>
      <c r="D23" s="94" t="s">
        <v>15</v>
      </c>
      <c r="E23" s="6">
        <v>20.651992797851563</v>
      </c>
      <c r="F23" s="88">
        <f>AVERAGE(E23:E25)</f>
        <v>20.761245091756184</v>
      </c>
      <c r="H23" s="141"/>
      <c r="I23" s="116"/>
      <c r="J23" s="95" t="s">
        <v>15</v>
      </c>
      <c r="K23" s="14">
        <v>32.890766143798828</v>
      </c>
      <c r="L23" s="33">
        <f>K23-$F$23</f>
        <v>12.129521052042644</v>
      </c>
      <c r="M23" s="26">
        <f t="shared" si="1"/>
        <v>-2.0149269104003906</v>
      </c>
      <c r="N23" s="36">
        <f t="shared" si="2"/>
        <v>4.0416010257758206</v>
      </c>
    </row>
    <row r="24" spans="2:14" ht="15.75" customHeight="1" x14ac:dyDescent="0.25">
      <c r="B24" s="104"/>
      <c r="C24" s="116"/>
      <c r="D24" s="95"/>
      <c r="E24" s="3">
        <v>20.793914794921875</v>
      </c>
      <c r="F24" s="89"/>
      <c r="H24" s="141"/>
      <c r="I24" s="116"/>
      <c r="J24" s="95"/>
      <c r="K24" s="14">
        <v>33.976608276367188</v>
      </c>
      <c r="L24" s="33">
        <f t="shared" ref="L24:L25" si="6">K24-$F$23</f>
        <v>13.215363184611004</v>
      </c>
      <c r="M24" s="26">
        <f t="shared" si="1"/>
        <v>-0.92908477783203125</v>
      </c>
      <c r="N24" s="36">
        <f t="shared" si="2"/>
        <v>1.9040677034191309</v>
      </c>
    </row>
    <row r="25" spans="2:14" ht="15.75" customHeight="1" x14ac:dyDescent="0.25">
      <c r="B25" s="104"/>
      <c r="C25" s="116"/>
      <c r="D25" s="96"/>
      <c r="E25" s="5">
        <v>20.837827682495117</v>
      </c>
      <c r="F25" s="90"/>
      <c r="H25" s="141"/>
      <c r="I25" s="116"/>
      <c r="J25" s="96"/>
      <c r="K25" s="16" t="s">
        <v>23</v>
      </c>
      <c r="L25" s="39" t="e">
        <f t="shared" si="6"/>
        <v>#VALUE!</v>
      </c>
      <c r="M25" s="41" t="e">
        <f t="shared" si="1"/>
        <v>#VALUE!</v>
      </c>
      <c r="N25" s="40" t="e">
        <f t="shared" si="2"/>
        <v>#VALUE!</v>
      </c>
    </row>
    <row r="26" spans="2:14" ht="15.75" customHeight="1" x14ac:dyDescent="0.25">
      <c r="B26" s="104"/>
      <c r="C26" s="116"/>
      <c r="D26" s="94" t="s">
        <v>16</v>
      </c>
      <c r="E26" s="6">
        <v>20.787193298339844</v>
      </c>
      <c r="F26" s="88">
        <f>AVERAGE(E26:E28)</f>
        <v>20.640773137410481</v>
      </c>
      <c r="H26" s="141"/>
      <c r="I26" s="116"/>
      <c r="J26" s="95" t="s">
        <v>16</v>
      </c>
      <c r="K26" s="14">
        <v>30.566516876220703</v>
      </c>
      <c r="L26" s="33">
        <f>K26-$F$26</f>
        <v>9.9257437388102225</v>
      </c>
      <c r="M26" s="26">
        <f t="shared" si="1"/>
        <v>-4.2187042236328125</v>
      </c>
      <c r="N26" s="36">
        <f t="shared" si="2"/>
        <v>18.619006954449183</v>
      </c>
    </row>
    <row r="27" spans="2:14" ht="15.75" customHeight="1" x14ac:dyDescent="0.25">
      <c r="B27" s="104"/>
      <c r="C27" s="116"/>
      <c r="D27" s="95"/>
      <c r="E27" s="3">
        <v>20.589256286621094</v>
      </c>
      <c r="F27" s="89"/>
      <c r="H27" s="141"/>
      <c r="I27" s="116"/>
      <c r="J27" s="95"/>
      <c r="K27" s="14">
        <v>32.110157012939453</v>
      </c>
      <c r="L27" s="33">
        <f t="shared" ref="L27:L28" si="7">K27-$F$26</f>
        <v>11.469383875528973</v>
      </c>
      <c r="M27" s="26">
        <f t="shared" si="1"/>
        <v>-2.6750640869140625</v>
      </c>
      <c r="N27" s="36">
        <f t="shared" si="2"/>
        <v>6.3866707910945735</v>
      </c>
    </row>
    <row r="28" spans="2:14" ht="15.75" customHeight="1" thickBot="1" x14ac:dyDescent="0.3">
      <c r="B28" s="104"/>
      <c r="C28" s="117"/>
      <c r="D28" s="97"/>
      <c r="E28" s="4">
        <v>20.545869827270508</v>
      </c>
      <c r="F28" s="92"/>
      <c r="H28" s="141"/>
      <c r="I28" s="117"/>
      <c r="J28" s="97"/>
      <c r="K28" s="15">
        <v>31.587276458740234</v>
      </c>
      <c r="L28" s="35">
        <f t="shared" si="7"/>
        <v>10.946503321329754</v>
      </c>
      <c r="M28" s="28">
        <f t="shared" si="1"/>
        <v>-3.1979446411132813</v>
      </c>
      <c r="N28" s="38">
        <f t="shared" si="2"/>
        <v>9.1765040675585539</v>
      </c>
    </row>
    <row r="29" spans="2:14" ht="15.75" customHeight="1" x14ac:dyDescent="0.25">
      <c r="B29" s="104"/>
      <c r="C29" s="134" t="s">
        <v>8</v>
      </c>
      <c r="D29" s="86" t="s">
        <v>17</v>
      </c>
      <c r="E29" s="3">
        <v>20.800083160400391</v>
      </c>
      <c r="F29" s="98">
        <f>AVERAGE(E29:E31)</f>
        <v>20.923575083414715</v>
      </c>
      <c r="H29" s="141"/>
      <c r="I29" s="133" t="s">
        <v>8</v>
      </c>
      <c r="J29" s="136" t="s">
        <v>17</v>
      </c>
      <c r="K29" s="13">
        <v>31.498491287231445</v>
      </c>
      <c r="L29" s="32">
        <f>K29-$F$29</f>
        <v>10.574916203816731</v>
      </c>
      <c r="M29" s="24">
        <f t="shared" si="1"/>
        <v>-3.5695317586263045</v>
      </c>
      <c r="N29" s="25">
        <f t="shared" si="2"/>
        <v>11.872334652486138</v>
      </c>
    </row>
    <row r="30" spans="2:14" ht="15.75" customHeight="1" x14ac:dyDescent="0.25">
      <c r="B30" s="104"/>
      <c r="C30" s="134"/>
      <c r="D30" s="86"/>
      <c r="E30" s="3">
        <v>21.015552520751953</v>
      </c>
      <c r="F30" s="89"/>
      <c r="H30" s="141"/>
      <c r="I30" s="134"/>
      <c r="J30" s="86"/>
      <c r="K30" s="14">
        <v>31.889019012451172</v>
      </c>
      <c r="L30" s="33">
        <f t="shared" ref="L30:L31" si="8">K30-$F$29</f>
        <v>10.965443929036457</v>
      </c>
      <c r="M30" s="26">
        <f t="shared" si="1"/>
        <v>-3.1790040334065779</v>
      </c>
      <c r="N30" s="36">
        <f t="shared" si="2"/>
        <v>9.0568165373940897</v>
      </c>
    </row>
    <row r="31" spans="2:14" ht="15.75" customHeight="1" x14ac:dyDescent="0.25">
      <c r="B31" s="104"/>
      <c r="C31" s="134"/>
      <c r="D31" s="87"/>
      <c r="E31" s="5">
        <v>20.955089569091797</v>
      </c>
      <c r="F31" s="90"/>
      <c r="H31" s="141"/>
      <c r="I31" s="134"/>
      <c r="J31" s="87"/>
      <c r="K31" s="16">
        <v>31.950889587402344</v>
      </c>
      <c r="L31" s="39">
        <f t="shared" si="8"/>
        <v>11.027314503987629</v>
      </c>
      <c r="M31" s="41">
        <f t="shared" si="1"/>
        <v>-3.117133458455406</v>
      </c>
      <c r="N31" s="40">
        <f t="shared" si="2"/>
        <v>8.6766218762590857</v>
      </c>
    </row>
    <row r="32" spans="2:14" ht="15.75" customHeight="1" x14ac:dyDescent="0.25">
      <c r="B32" s="104"/>
      <c r="C32" s="134"/>
      <c r="D32" s="85" t="s">
        <v>18</v>
      </c>
      <c r="E32" s="6">
        <v>20.757930755615234</v>
      </c>
      <c r="F32" s="88">
        <f>AVERAGE(E32:E34)</f>
        <v>20.849149068196613</v>
      </c>
      <c r="H32" s="141"/>
      <c r="I32" s="134"/>
      <c r="J32" s="86" t="s">
        <v>18</v>
      </c>
      <c r="K32" s="14">
        <v>32.723831176757813</v>
      </c>
      <c r="L32" s="33">
        <f>K32-$F$32</f>
        <v>11.874682108561199</v>
      </c>
      <c r="M32" s="26">
        <f t="shared" si="1"/>
        <v>-2.2697658538818359</v>
      </c>
      <c r="N32" s="36">
        <f t="shared" si="2"/>
        <v>4.8224485748301875</v>
      </c>
    </row>
    <row r="33" spans="2:14" ht="15.75" customHeight="1" x14ac:dyDescent="0.25">
      <c r="B33" s="104"/>
      <c r="C33" s="134"/>
      <c r="D33" s="86"/>
      <c r="E33" s="3">
        <v>20.935468673706055</v>
      </c>
      <c r="F33" s="89"/>
      <c r="H33" s="141"/>
      <c r="I33" s="134"/>
      <c r="J33" s="86"/>
      <c r="K33" s="14">
        <v>35.23638916015625</v>
      </c>
      <c r="L33" s="33">
        <f t="shared" ref="L33:L34" si="9">K33-$F$32</f>
        <v>14.387240091959637</v>
      </c>
      <c r="M33" s="26">
        <f t="shared" si="1"/>
        <v>0.24279212951660156</v>
      </c>
      <c r="N33" s="36">
        <f t="shared" si="2"/>
        <v>0.84510814291164849</v>
      </c>
    </row>
    <row r="34" spans="2:14" ht="15.75" customHeight="1" x14ac:dyDescent="0.25">
      <c r="B34" s="104"/>
      <c r="C34" s="134"/>
      <c r="D34" s="87"/>
      <c r="E34" s="5">
        <v>20.854047775268555</v>
      </c>
      <c r="F34" s="90"/>
      <c r="H34" s="141"/>
      <c r="I34" s="134"/>
      <c r="J34" s="87"/>
      <c r="K34" s="16">
        <v>34.006446838378906</v>
      </c>
      <c r="L34" s="39">
        <f t="shared" si="9"/>
        <v>13.157297770182293</v>
      </c>
      <c r="M34" s="41">
        <f t="shared" si="1"/>
        <v>-0.98715019226074219</v>
      </c>
      <c r="N34" s="40">
        <f t="shared" si="2"/>
        <v>1.9822654802126132</v>
      </c>
    </row>
    <row r="35" spans="2:14" ht="15.75" customHeight="1" x14ac:dyDescent="0.25">
      <c r="B35" s="104"/>
      <c r="C35" s="134"/>
      <c r="D35" s="85" t="s">
        <v>19</v>
      </c>
      <c r="E35" s="6">
        <v>20.904781341552734</v>
      </c>
      <c r="F35" s="88">
        <f>AVERAGE(E35:E37)</f>
        <v>20.946765263875324</v>
      </c>
      <c r="H35" s="141"/>
      <c r="I35" s="134"/>
      <c r="J35" s="86" t="s">
        <v>19</v>
      </c>
      <c r="K35" s="14">
        <v>33.292980194091797</v>
      </c>
      <c r="L35" s="33">
        <f>K35-$F$35</f>
        <v>12.346214930216473</v>
      </c>
      <c r="M35" s="26">
        <f t="shared" si="1"/>
        <v>-1.7982330322265625</v>
      </c>
      <c r="N35" s="36">
        <f t="shared" si="2"/>
        <v>3.4779399714397274</v>
      </c>
    </row>
    <row r="36" spans="2:14" ht="15.75" customHeight="1" x14ac:dyDescent="0.25">
      <c r="B36" s="104"/>
      <c r="C36" s="134"/>
      <c r="D36" s="86"/>
      <c r="E36" s="3">
        <v>20.956424713134766</v>
      </c>
      <c r="F36" s="89"/>
      <c r="H36" s="141"/>
      <c r="I36" s="134"/>
      <c r="J36" s="86"/>
      <c r="K36" s="14">
        <v>34.475299835205078</v>
      </c>
      <c r="L36" s="33">
        <f t="shared" ref="L36:L37" si="10">K36-$F$35</f>
        <v>13.528534571329754</v>
      </c>
      <c r="M36" s="26">
        <f t="shared" si="1"/>
        <v>-0.61591339111328125</v>
      </c>
      <c r="N36" s="36">
        <f t="shared" si="2"/>
        <v>1.5325279556465221</v>
      </c>
    </row>
    <row r="37" spans="2:14" ht="15.75" customHeight="1" thickBot="1" x14ac:dyDescent="0.3">
      <c r="B37" s="105"/>
      <c r="C37" s="135"/>
      <c r="D37" s="91"/>
      <c r="E37" s="4">
        <v>20.979089736938477</v>
      </c>
      <c r="F37" s="92"/>
      <c r="H37" s="142"/>
      <c r="I37" s="135"/>
      <c r="J37" s="91"/>
      <c r="K37" s="15">
        <v>34.194313049316406</v>
      </c>
      <c r="L37" s="35">
        <f t="shared" si="10"/>
        <v>13.247547785441082</v>
      </c>
      <c r="M37" s="28">
        <f t="shared" si="1"/>
        <v>-0.89690017700195313</v>
      </c>
      <c r="N37" s="38">
        <f t="shared" si="2"/>
        <v>1.8620607954372423</v>
      </c>
    </row>
    <row r="38" spans="2:14" x14ac:dyDescent="0.25">
      <c r="C38" s="93" t="s">
        <v>24</v>
      </c>
      <c r="D38" s="93"/>
      <c r="E38" s="7">
        <f>MEDIAN(E11:E19)</f>
        <v>20.751321792602539</v>
      </c>
      <c r="I38" s="132" t="s">
        <v>30</v>
      </c>
      <c r="J38" s="132"/>
      <c r="K38" s="12">
        <f>MEDIAN(K11:K19)</f>
        <v>34.981781005859375</v>
      </c>
    </row>
    <row r="40" spans="2:14" ht="15.75" customHeight="1" x14ac:dyDescent="0.25"/>
    <row r="41" spans="2:14" ht="15.75" customHeight="1" x14ac:dyDescent="0.25"/>
    <row r="42" spans="2:14" ht="15.75" customHeight="1" x14ac:dyDescent="0.25"/>
    <row r="43" spans="2:14" ht="15.75" customHeight="1" x14ac:dyDescent="0.25"/>
    <row r="44" spans="2:14" ht="15.75" customHeight="1" x14ac:dyDescent="0.25"/>
    <row r="45" spans="2:14" ht="15.75" customHeight="1" x14ac:dyDescent="0.25"/>
    <row r="46" spans="2:14" ht="15.75" customHeight="1" x14ac:dyDescent="0.25"/>
    <row r="47" spans="2:14" ht="15.75" customHeight="1" x14ac:dyDescent="0.25"/>
    <row r="48" spans="2:14" ht="15.75" customHeight="1" x14ac:dyDescent="0.25"/>
    <row r="49" ht="15.75" customHeight="1" x14ac:dyDescent="0.25"/>
    <row r="50" ht="15.75" customHeight="1" x14ac:dyDescent="0.25"/>
    <row r="51" ht="13.5" customHeight="1" x14ac:dyDescent="0.25"/>
    <row r="52" ht="13.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</sheetData>
  <mergeCells count="54">
    <mergeCell ref="P3:R3"/>
    <mergeCell ref="P2:S2"/>
    <mergeCell ref="F29:F31"/>
    <mergeCell ref="D32:D34"/>
    <mergeCell ref="F32:F34"/>
    <mergeCell ref="N6:N7"/>
    <mergeCell ref="J26:J28"/>
    <mergeCell ref="F6:F7"/>
    <mergeCell ref="H8:H37"/>
    <mergeCell ref="I8:J10"/>
    <mergeCell ref="F8:F10"/>
    <mergeCell ref="I11:I19"/>
    <mergeCell ref="J11:J13"/>
    <mergeCell ref="J14:J16"/>
    <mergeCell ref="J17:J19"/>
    <mergeCell ref="B2:D3"/>
    <mergeCell ref="D17:D19"/>
    <mergeCell ref="C20:C28"/>
    <mergeCell ref="D20:D22"/>
    <mergeCell ref="D23:D25"/>
    <mergeCell ref="D26:D28"/>
    <mergeCell ref="C11:C19"/>
    <mergeCell ref="D11:D13"/>
    <mergeCell ref="J23:J25"/>
    <mergeCell ref="F23:F25"/>
    <mergeCell ref="D35:D37"/>
    <mergeCell ref="F35:F37"/>
    <mergeCell ref="C38:D38"/>
    <mergeCell ref="C29:C37"/>
    <mergeCell ref="D29:D31"/>
    <mergeCell ref="F26:F28"/>
    <mergeCell ref="J6:J7"/>
    <mergeCell ref="K6:K7"/>
    <mergeCell ref="I38:J38"/>
    <mergeCell ref="B6:B7"/>
    <mergeCell ref="C6:C7"/>
    <mergeCell ref="D6:D7"/>
    <mergeCell ref="E6:E7"/>
    <mergeCell ref="B8:B37"/>
    <mergeCell ref="I29:I37"/>
    <mergeCell ref="J29:J31"/>
    <mergeCell ref="J32:J34"/>
    <mergeCell ref="J35:J37"/>
    <mergeCell ref="F17:F19"/>
    <mergeCell ref="I20:I28"/>
    <mergeCell ref="J20:J22"/>
    <mergeCell ref="F20:F22"/>
    <mergeCell ref="C8:D10"/>
    <mergeCell ref="D14:D16"/>
    <mergeCell ref="B4:D4"/>
    <mergeCell ref="H6:H7"/>
    <mergeCell ref="I6:I7"/>
    <mergeCell ref="F11:F13"/>
    <mergeCell ref="F14:F16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83A13817-96E2-4755-B9EF-2F00D28F8071}">
            <x14:iconSet iconSet="3Triangles">
              <x14:cfvo type="percent">
                <xm:f>0</xm:f>
              </x14:cfvo>
              <x14:cfvo type="formula">
                <xm:f>$Q$11</xm:f>
              </x14:cfvo>
              <x14:cfvo type="formula" gte="0">
                <xm:f>$S$11</xm:f>
              </x14:cfvo>
            </x14:iconSet>
          </x14:cfRule>
          <xm:sqref>N11:N19</xm:sqref>
        </x14:conditionalFormatting>
        <x14:conditionalFormatting xmlns:xm="http://schemas.microsoft.com/office/excel/2006/main">
          <x14:cfRule type="iconSet" priority="2" id="{67A261A5-A83E-4651-BD1A-075AB576E57F}">
            <x14:iconSet iconSet="3Triangles">
              <x14:cfvo type="percent">
                <xm:f>0</xm:f>
              </x14:cfvo>
              <x14:cfvo type="formula">
                <xm:f>$Q$9</xm:f>
              </x14:cfvo>
              <x14:cfvo type="formula" gte="0">
                <xm:f>$S$9</xm:f>
              </x14:cfvo>
            </x14:iconSet>
          </x14:cfRule>
          <xm:sqref>N20:N28</xm:sqref>
        </x14:conditionalFormatting>
        <x14:conditionalFormatting xmlns:xm="http://schemas.microsoft.com/office/excel/2006/main">
          <x14:cfRule type="iconSet" priority="1" id="{C1DA8D14-2AFC-4F79-B6AE-A9DFC5BB96CB}">
            <x14:iconSet iconSet="3Triangles">
              <x14:cfvo type="percent">
                <xm:f>0</xm:f>
              </x14:cfvo>
              <x14:cfvo type="formula">
                <xm:f>$Q$10</xm:f>
              </x14:cfvo>
              <x14:cfvo type="formula" gte="0">
                <xm:f>$S$10</xm:f>
              </x14:cfvo>
            </x14:iconSet>
          </x14:cfRule>
          <xm:sqref>N29:N37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859D0-E6F1-44E7-A277-76EE16A4409C}">
  <dimension ref="B1:G38"/>
  <sheetViews>
    <sheetView zoomScale="50" zoomScaleNormal="50" workbookViewId="0">
      <selection activeCell="E8" sqref="E8:E37"/>
    </sheetView>
  </sheetViews>
  <sheetFormatPr baseColWidth="10" defaultRowHeight="15" x14ac:dyDescent="0.25"/>
  <cols>
    <col min="1" max="1" width="2.5703125" customWidth="1"/>
    <col min="2" max="7" width="19" customWidth="1"/>
    <col min="246" max="246" width="2.5703125" customWidth="1"/>
    <col min="247" max="257" width="19" customWidth="1"/>
    <col min="259" max="263" width="19" customWidth="1"/>
    <col min="502" max="502" width="2.5703125" customWidth="1"/>
    <col min="503" max="513" width="19" customWidth="1"/>
    <col min="515" max="519" width="19" customWidth="1"/>
    <col min="758" max="758" width="2.5703125" customWidth="1"/>
    <col min="759" max="769" width="19" customWidth="1"/>
    <col min="771" max="775" width="19" customWidth="1"/>
    <col min="1014" max="1014" width="2.5703125" customWidth="1"/>
    <col min="1015" max="1025" width="19" customWidth="1"/>
    <col min="1027" max="1031" width="19" customWidth="1"/>
    <col min="1270" max="1270" width="2.5703125" customWidth="1"/>
    <col min="1271" max="1281" width="19" customWidth="1"/>
    <col min="1283" max="1287" width="19" customWidth="1"/>
    <col min="1526" max="1526" width="2.5703125" customWidth="1"/>
    <col min="1527" max="1537" width="19" customWidth="1"/>
    <col min="1539" max="1543" width="19" customWidth="1"/>
    <col min="1782" max="1782" width="2.5703125" customWidth="1"/>
    <col min="1783" max="1793" width="19" customWidth="1"/>
    <col min="1795" max="1799" width="19" customWidth="1"/>
    <col min="2038" max="2038" width="2.5703125" customWidth="1"/>
    <col min="2039" max="2049" width="19" customWidth="1"/>
    <col min="2051" max="2055" width="19" customWidth="1"/>
    <col min="2294" max="2294" width="2.5703125" customWidth="1"/>
    <col min="2295" max="2305" width="19" customWidth="1"/>
    <col min="2307" max="2311" width="19" customWidth="1"/>
    <col min="2550" max="2550" width="2.5703125" customWidth="1"/>
    <col min="2551" max="2561" width="19" customWidth="1"/>
    <col min="2563" max="2567" width="19" customWidth="1"/>
    <col min="2806" max="2806" width="2.5703125" customWidth="1"/>
    <col min="2807" max="2817" width="19" customWidth="1"/>
    <col min="2819" max="2823" width="19" customWidth="1"/>
    <col min="3062" max="3062" width="2.5703125" customWidth="1"/>
    <col min="3063" max="3073" width="19" customWidth="1"/>
    <col min="3075" max="3079" width="19" customWidth="1"/>
    <col min="3318" max="3318" width="2.5703125" customWidth="1"/>
    <col min="3319" max="3329" width="19" customWidth="1"/>
    <col min="3331" max="3335" width="19" customWidth="1"/>
    <col min="3574" max="3574" width="2.5703125" customWidth="1"/>
    <col min="3575" max="3585" width="19" customWidth="1"/>
    <col min="3587" max="3591" width="19" customWidth="1"/>
    <col min="3830" max="3830" width="2.5703125" customWidth="1"/>
    <col min="3831" max="3841" width="19" customWidth="1"/>
    <col min="3843" max="3847" width="19" customWidth="1"/>
    <col min="4086" max="4086" width="2.5703125" customWidth="1"/>
    <col min="4087" max="4097" width="19" customWidth="1"/>
    <col min="4099" max="4103" width="19" customWidth="1"/>
    <col min="4342" max="4342" width="2.5703125" customWidth="1"/>
    <col min="4343" max="4353" width="19" customWidth="1"/>
    <col min="4355" max="4359" width="19" customWidth="1"/>
    <col min="4598" max="4598" width="2.5703125" customWidth="1"/>
    <col min="4599" max="4609" width="19" customWidth="1"/>
    <col min="4611" max="4615" width="19" customWidth="1"/>
    <col min="4854" max="4854" width="2.5703125" customWidth="1"/>
    <col min="4855" max="4865" width="19" customWidth="1"/>
    <col min="4867" max="4871" width="19" customWidth="1"/>
    <col min="5110" max="5110" width="2.5703125" customWidth="1"/>
    <col min="5111" max="5121" width="19" customWidth="1"/>
    <col min="5123" max="5127" width="19" customWidth="1"/>
    <col min="5366" max="5366" width="2.5703125" customWidth="1"/>
    <col min="5367" max="5377" width="19" customWidth="1"/>
    <col min="5379" max="5383" width="19" customWidth="1"/>
    <col min="5622" max="5622" width="2.5703125" customWidth="1"/>
    <col min="5623" max="5633" width="19" customWidth="1"/>
    <col min="5635" max="5639" width="19" customWidth="1"/>
    <col min="5878" max="5878" width="2.5703125" customWidth="1"/>
    <col min="5879" max="5889" width="19" customWidth="1"/>
    <col min="5891" max="5895" width="19" customWidth="1"/>
    <col min="6134" max="6134" width="2.5703125" customWidth="1"/>
    <col min="6135" max="6145" width="19" customWidth="1"/>
    <col min="6147" max="6151" width="19" customWidth="1"/>
    <col min="6390" max="6390" width="2.5703125" customWidth="1"/>
    <col min="6391" max="6401" width="19" customWidth="1"/>
    <col min="6403" max="6407" width="19" customWidth="1"/>
    <col min="6646" max="6646" width="2.5703125" customWidth="1"/>
    <col min="6647" max="6657" width="19" customWidth="1"/>
    <col min="6659" max="6663" width="19" customWidth="1"/>
    <col min="6902" max="6902" width="2.5703125" customWidth="1"/>
    <col min="6903" max="6913" width="19" customWidth="1"/>
    <col min="6915" max="6919" width="19" customWidth="1"/>
    <col min="7158" max="7158" width="2.5703125" customWidth="1"/>
    <col min="7159" max="7169" width="19" customWidth="1"/>
    <col min="7171" max="7175" width="19" customWidth="1"/>
    <col min="7414" max="7414" width="2.5703125" customWidth="1"/>
    <col min="7415" max="7425" width="19" customWidth="1"/>
    <col min="7427" max="7431" width="19" customWidth="1"/>
    <col min="7670" max="7670" width="2.5703125" customWidth="1"/>
    <col min="7671" max="7681" width="19" customWidth="1"/>
    <col min="7683" max="7687" width="19" customWidth="1"/>
    <col min="7926" max="7926" width="2.5703125" customWidth="1"/>
    <col min="7927" max="7937" width="19" customWidth="1"/>
    <col min="7939" max="7943" width="19" customWidth="1"/>
    <col min="8182" max="8182" width="2.5703125" customWidth="1"/>
    <col min="8183" max="8193" width="19" customWidth="1"/>
    <col min="8195" max="8199" width="19" customWidth="1"/>
    <col min="8438" max="8438" width="2.5703125" customWidth="1"/>
    <col min="8439" max="8449" width="19" customWidth="1"/>
    <col min="8451" max="8455" width="19" customWidth="1"/>
    <col min="8694" max="8694" width="2.5703125" customWidth="1"/>
    <col min="8695" max="8705" width="19" customWidth="1"/>
    <col min="8707" max="8711" width="19" customWidth="1"/>
    <col min="8950" max="8950" width="2.5703125" customWidth="1"/>
    <col min="8951" max="8961" width="19" customWidth="1"/>
    <col min="8963" max="8967" width="19" customWidth="1"/>
    <col min="9206" max="9206" width="2.5703125" customWidth="1"/>
    <col min="9207" max="9217" width="19" customWidth="1"/>
    <col min="9219" max="9223" width="19" customWidth="1"/>
    <col min="9462" max="9462" width="2.5703125" customWidth="1"/>
    <col min="9463" max="9473" width="19" customWidth="1"/>
    <col min="9475" max="9479" width="19" customWidth="1"/>
    <col min="9718" max="9718" width="2.5703125" customWidth="1"/>
    <col min="9719" max="9729" width="19" customWidth="1"/>
    <col min="9731" max="9735" width="19" customWidth="1"/>
    <col min="9974" max="9974" width="2.5703125" customWidth="1"/>
    <col min="9975" max="9985" width="19" customWidth="1"/>
    <col min="9987" max="9991" width="19" customWidth="1"/>
    <col min="10230" max="10230" width="2.5703125" customWidth="1"/>
    <col min="10231" max="10241" width="19" customWidth="1"/>
    <col min="10243" max="10247" width="19" customWidth="1"/>
    <col min="10486" max="10486" width="2.5703125" customWidth="1"/>
    <col min="10487" max="10497" width="19" customWidth="1"/>
    <col min="10499" max="10503" width="19" customWidth="1"/>
    <col min="10742" max="10742" width="2.5703125" customWidth="1"/>
    <col min="10743" max="10753" width="19" customWidth="1"/>
    <col min="10755" max="10759" width="19" customWidth="1"/>
    <col min="10998" max="10998" width="2.5703125" customWidth="1"/>
    <col min="10999" max="11009" width="19" customWidth="1"/>
    <col min="11011" max="11015" width="19" customWidth="1"/>
    <col min="11254" max="11254" width="2.5703125" customWidth="1"/>
    <col min="11255" max="11265" width="19" customWidth="1"/>
    <col min="11267" max="11271" width="19" customWidth="1"/>
    <col min="11510" max="11510" width="2.5703125" customWidth="1"/>
    <col min="11511" max="11521" width="19" customWidth="1"/>
    <col min="11523" max="11527" width="19" customWidth="1"/>
    <col min="11766" max="11766" width="2.5703125" customWidth="1"/>
    <col min="11767" max="11777" width="19" customWidth="1"/>
    <col min="11779" max="11783" width="19" customWidth="1"/>
    <col min="12022" max="12022" width="2.5703125" customWidth="1"/>
    <col min="12023" max="12033" width="19" customWidth="1"/>
    <col min="12035" max="12039" width="19" customWidth="1"/>
    <col min="12278" max="12278" width="2.5703125" customWidth="1"/>
    <col min="12279" max="12289" width="19" customWidth="1"/>
    <col min="12291" max="12295" width="19" customWidth="1"/>
    <col min="12534" max="12534" width="2.5703125" customWidth="1"/>
    <col min="12535" max="12545" width="19" customWidth="1"/>
    <col min="12547" max="12551" width="19" customWidth="1"/>
    <col min="12790" max="12790" width="2.5703125" customWidth="1"/>
    <col min="12791" max="12801" width="19" customWidth="1"/>
    <col min="12803" max="12807" width="19" customWidth="1"/>
    <col min="13046" max="13046" width="2.5703125" customWidth="1"/>
    <col min="13047" max="13057" width="19" customWidth="1"/>
    <col min="13059" max="13063" width="19" customWidth="1"/>
    <col min="13302" max="13302" width="2.5703125" customWidth="1"/>
    <col min="13303" max="13313" width="19" customWidth="1"/>
    <col min="13315" max="13319" width="19" customWidth="1"/>
    <col min="13558" max="13558" width="2.5703125" customWidth="1"/>
    <col min="13559" max="13569" width="19" customWidth="1"/>
    <col min="13571" max="13575" width="19" customWidth="1"/>
    <col min="13814" max="13814" width="2.5703125" customWidth="1"/>
    <col min="13815" max="13825" width="19" customWidth="1"/>
    <col min="13827" max="13831" width="19" customWidth="1"/>
    <col min="14070" max="14070" width="2.5703125" customWidth="1"/>
    <col min="14071" max="14081" width="19" customWidth="1"/>
    <col min="14083" max="14087" width="19" customWidth="1"/>
    <col min="14326" max="14326" width="2.5703125" customWidth="1"/>
    <col min="14327" max="14337" width="19" customWidth="1"/>
    <col min="14339" max="14343" width="19" customWidth="1"/>
    <col min="14582" max="14582" width="2.5703125" customWidth="1"/>
    <col min="14583" max="14593" width="19" customWidth="1"/>
    <col min="14595" max="14599" width="19" customWidth="1"/>
    <col min="14838" max="14838" width="2.5703125" customWidth="1"/>
    <col min="14839" max="14849" width="19" customWidth="1"/>
    <col min="14851" max="14855" width="19" customWidth="1"/>
    <col min="15094" max="15094" width="2.5703125" customWidth="1"/>
    <col min="15095" max="15105" width="19" customWidth="1"/>
    <col min="15107" max="15111" width="19" customWidth="1"/>
    <col min="15350" max="15350" width="2.5703125" customWidth="1"/>
    <col min="15351" max="15361" width="19" customWidth="1"/>
    <col min="15363" max="15367" width="19" customWidth="1"/>
    <col min="15606" max="15606" width="2.5703125" customWidth="1"/>
    <col min="15607" max="15617" width="19" customWidth="1"/>
    <col min="15619" max="15623" width="19" customWidth="1"/>
    <col min="15862" max="15862" width="2.5703125" customWidth="1"/>
    <col min="15863" max="15873" width="19" customWidth="1"/>
    <col min="15875" max="15879" width="19" customWidth="1"/>
    <col min="16118" max="16118" width="2.5703125" customWidth="1"/>
    <col min="16119" max="16129" width="19" customWidth="1"/>
    <col min="16131" max="16135" width="19" customWidth="1"/>
  </cols>
  <sheetData>
    <row r="1" spans="2:7" ht="13.5" customHeight="1" x14ac:dyDescent="0.25"/>
    <row r="2" spans="2:7" ht="15.75" customHeight="1" x14ac:dyDescent="0.25">
      <c r="B2" s="122" t="s">
        <v>20</v>
      </c>
      <c r="C2" s="122"/>
      <c r="D2" s="122"/>
    </row>
    <row r="3" spans="2:7" ht="15.75" customHeight="1" x14ac:dyDescent="0.25">
      <c r="B3" s="122"/>
      <c r="C3" s="122"/>
      <c r="D3" s="122"/>
    </row>
    <row r="4" spans="2:7" ht="15.75" customHeight="1" x14ac:dyDescent="0.25">
      <c r="B4" s="123" t="s">
        <v>0</v>
      </c>
      <c r="C4" s="123"/>
      <c r="D4" s="123"/>
    </row>
    <row r="5" spans="2:7" ht="15.75" customHeight="1" thickBot="1" x14ac:dyDescent="0.3"/>
    <row r="6" spans="2:7" ht="15.75" customHeight="1" x14ac:dyDescent="0.25">
      <c r="B6" s="124" t="s">
        <v>1</v>
      </c>
      <c r="C6" s="126" t="s">
        <v>2</v>
      </c>
      <c r="D6" s="128" t="s">
        <v>3</v>
      </c>
      <c r="E6" s="99" t="s">
        <v>4</v>
      </c>
      <c r="F6" s="101" t="s">
        <v>5</v>
      </c>
      <c r="G6" s="1"/>
    </row>
    <row r="7" spans="2:7" ht="15.75" customHeight="1" thickBot="1" x14ac:dyDescent="0.3">
      <c r="B7" s="125"/>
      <c r="C7" s="127"/>
      <c r="D7" s="129"/>
      <c r="E7" s="100"/>
      <c r="F7" s="102"/>
      <c r="G7" s="1"/>
    </row>
    <row r="8" spans="2:7" ht="15.75" customHeight="1" x14ac:dyDescent="0.25">
      <c r="B8" s="103" t="s">
        <v>10</v>
      </c>
      <c r="C8" s="106" t="s">
        <v>6</v>
      </c>
      <c r="D8" s="107"/>
      <c r="E8" s="2" t="s">
        <v>23</v>
      </c>
      <c r="F8" s="112" t="e">
        <f>AVERAGE(E8:E10)</f>
        <v>#DIV/0!</v>
      </c>
    </row>
    <row r="9" spans="2:7" ht="15.75" customHeight="1" x14ac:dyDescent="0.25">
      <c r="B9" s="104"/>
      <c r="C9" s="108"/>
      <c r="D9" s="109"/>
      <c r="E9" s="3" t="s">
        <v>23</v>
      </c>
      <c r="F9" s="89"/>
    </row>
    <row r="10" spans="2:7" ht="15.75" customHeight="1" thickBot="1" x14ac:dyDescent="0.3">
      <c r="B10" s="104"/>
      <c r="C10" s="110"/>
      <c r="D10" s="111"/>
      <c r="E10" s="4" t="s">
        <v>23</v>
      </c>
      <c r="F10" s="92"/>
    </row>
    <row r="11" spans="2:7" ht="15.75" customHeight="1" x14ac:dyDescent="0.25">
      <c r="B11" s="104"/>
      <c r="C11" s="113" t="s">
        <v>9</v>
      </c>
      <c r="D11" s="118" t="s">
        <v>11</v>
      </c>
      <c r="E11" s="2">
        <v>29.003385543823242</v>
      </c>
      <c r="F11" s="145">
        <f>AVERAGE(E11:E13)</f>
        <v>29.26117451985677</v>
      </c>
    </row>
    <row r="12" spans="2:7" ht="15.75" customHeight="1" x14ac:dyDescent="0.25">
      <c r="B12" s="104"/>
      <c r="C12" s="114"/>
      <c r="D12" s="95"/>
      <c r="E12" s="3">
        <v>28.293296813964844</v>
      </c>
      <c r="F12" s="146"/>
    </row>
    <row r="13" spans="2:7" ht="15.75" customHeight="1" x14ac:dyDescent="0.25">
      <c r="B13" s="104"/>
      <c r="C13" s="114"/>
      <c r="D13" s="96"/>
      <c r="E13" s="5">
        <v>30.486841201782227</v>
      </c>
      <c r="F13" s="147"/>
    </row>
    <row r="14" spans="2:7" ht="15.75" customHeight="1" x14ac:dyDescent="0.25">
      <c r="B14" s="104"/>
      <c r="C14" s="114"/>
      <c r="D14" s="94" t="s">
        <v>12</v>
      </c>
      <c r="E14" s="6">
        <v>28.570526123046875</v>
      </c>
      <c r="F14" s="148">
        <f>AVERAGE(E14:E16)</f>
        <v>29.038543065388996</v>
      </c>
    </row>
    <row r="15" spans="2:7" ht="15.75" customHeight="1" x14ac:dyDescent="0.25">
      <c r="B15" s="104"/>
      <c r="C15" s="114"/>
      <c r="D15" s="95"/>
      <c r="E15" s="3">
        <v>29.579570770263672</v>
      </c>
      <c r="F15" s="120"/>
    </row>
    <row r="16" spans="2:7" ht="15.75" customHeight="1" x14ac:dyDescent="0.25">
      <c r="B16" s="104"/>
      <c r="C16" s="114"/>
      <c r="D16" s="96"/>
      <c r="E16" s="5">
        <v>28.965532302856445</v>
      </c>
      <c r="F16" s="121"/>
    </row>
    <row r="17" spans="2:6" ht="13.5" customHeight="1" x14ac:dyDescent="0.25">
      <c r="B17" s="104"/>
      <c r="C17" s="114"/>
      <c r="D17" s="94" t="s">
        <v>13</v>
      </c>
      <c r="E17" s="6">
        <v>26.208673477172852</v>
      </c>
      <c r="F17" s="88">
        <f>AVERAGE(E17:E19)</f>
        <v>26.375588099161785</v>
      </c>
    </row>
    <row r="18" spans="2:6" ht="13.5" customHeight="1" x14ac:dyDescent="0.25">
      <c r="B18" s="104"/>
      <c r="C18" s="114"/>
      <c r="D18" s="95"/>
      <c r="E18" s="3">
        <v>26.927362442016602</v>
      </c>
      <c r="F18" s="89"/>
    </row>
    <row r="19" spans="2:6" ht="15.75" customHeight="1" thickBot="1" x14ac:dyDescent="0.3">
      <c r="B19" s="104"/>
      <c r="C19" s="114"/>
      <c r="D19" s="95"/>
      <c r="E19" s="3">
        <v>25.990728378295898</v>
      </c>
      <c r="F19" s="89"/>
    </row>
    <row r="20" spans="2:6" ht="15.75" customHeight="1" x14ac:dyDescent="0.25">
      <c r="B20" s="104"/>
      <c r="C20" s="115" t="s">
        <v>7</v>
      </c>
      <c r="D20" s="118" t="s">
        <v>14</v>
      </c>
      <c r="E20" s="2">
        <v>27.368095397949219</v>
      </c>
      <c r="F20" s="112">
        <f>AVERAGE(E20:E22)</f>
        <v>26.66351826985677</v>
      </c>
    </row>
    <row r="21" spans="2:6" ht="15.75" customHeight="1" x14ac:dyDescent="0.25">
      <c r="B21" s="104"/>
      <c r="C21" s="116"/>
      <c r="D21" s="95"/>
      <c r="E21" s="3">
        <v>26.430368423461914</v>
      </c>
      <c r="F21" s="89"/>
    </row>
    <row r="22" spans="2:6" ht="15.75" customHeight="1" x14ac:dyDescent="0.25">
      <c r="B22" s="104"/>
      <c r="C22" s="116"/>
      <c r="D22" s="96"/>
      <c r="E22" s="5">
        <v>26.19209098815918</v>
      </c>
      <c r="F22" s="90"/>
    </row>
    <row r="23" spans="2:6" ht="15.75" customHeight="1" x14ac:dyDescent="0.25">
      <c r="B23" s="104"/>
      <c r="C23" s="116"/>
      <c r="D23" s="94" t="s">
        <v>15</v>
      </c>
      <c r="E23" s="6">
        <v>26.234468460083008</v>
      </c>
      <c r="F23" s="88">
        <f>AVERAGE(E23:E25)</f>
        <v>26.734664916992188</v>
      </c>
    </row>
    <row r="24" spans="2:6" ht="15.75" customHeight="1" x14ac:dyDescent="0.25">
      <c r="B24" s="104"/>
      <c r="C24" s="116"/>
      <c r="D24" s="95"/>
      <c r="E24" s="3">
        <v>26.834577560424805</v>
      </c>
      <c r="F24" s="89"/>
    </row>
    <row r="25" spans="2:6" ht="15.75" customHeight="1" x14ac:dyDescent="0.25">
      <c r="B25" s="104"/>
      <c r="C25" s="116"/>
      <c r="D25" s="96"/>
      <c r="E25" s="5">
        <v>27.13494873046875</v>
      </c>
      <c r="F25" s="90"/>
    </row>
    <row r="26" spans="2:6" ht="15.75" customHeight="1" x14ac:dyDescent="0.25">
      <c r="B26" s="104"/>
      <c r="C26" s="116"/>
      <c r="D26" s="94" t="s">
        <v>16</v>
      </c>
      <c r="E26" s="6">
        <v>36.961540222167969</v>
      </c>
      <c r="F26" s="88">
        <f>AVERAGE(E26:E28)</f>
        <v>31.873334248860676</v>
      </c>
    </row>
    <row r="27" spans="2:6" ht="15.75" customHeight="1" x14ac:dyDescent="0.25">
      <c r="B27" s="104"/>
      <c r="C27" s="116"/>
      <c r="D27" s="95"/>
      <c r="E27" s="3">
        <v>33.904998779296875</v>
      </c>
      <c r="F27" s="89"/>
    </row>
    <row r="28" spans="2:6" ht="15.75" customHeight="1" thickBot="1" x14ac:dyDescent="0.3">
      <c r="B28" s="104"/>
      <c r="C28" s="117"/>
      <c r="D28" s="97"/>
      <c r="E28" s="4">
        <v>24.753463745117188</v>
      </c>
      <c r="F28" s="92"/>
    </row>
    <row r="29" spans="2:6" ht="15.75" customHeight="1" x14ac:dyDescent="0.25">
      <c r="B29" s="104"/>
      <c r="C29" s="116" t="s">
        <v>8</v>
      </c>
      <c r="D29" s="86" t="s">
        <v>17</v>
      </c>
      <c r="E29" s="3">
        <v>25.185672760009766</v>
      </c>
      <c r="F29" s="98">
        <f>AVERAGE(E29:E31)</f>
        <v>25.035821278889973</v>
      </c>
    </row>
    <row r="30" spans="2:6" ht="15.75" customHeight="1" x14ac:dyDescent="0.25">
      <c r="B30" s="104"/>
      <c r="C30" s="116"/>
      <c r="D30" s="86"/>
      <c r="E30" s="3">
        <v>24.846948623657227</v>
      </c>
      <c r="F30" s="89"/>
    </row>
    <row r="31" spans="2:6" ht="15.75" customHeight="1" x14ac:dyDescent="0.25">
      <c r="B31" s="104"/>
      <c r="C31" s="116"/>
      <c r="D31" s="87"/>
      <c r="E31" s="5">
        <v>25.07484245300293</v>
      </c>
      <c r="F31" s="90"/>
    </row>
    <row r="32" spans="2:6" ht="15.75" customHeight="1" x14ac:dyDescent="0.25">
      <c r="B32" s="104"/>
      <c r="C32" s="116"/>
      <c r="D32" s="85" t="s">
        <v>18</v>
      </c>
      <c r="E32" s="6">
        <v>27.019388198852539</v>
      </c>
      <c r="F32" s="88">
        <f>AVERAGE(E32:E34)</f>
        <v>27.520112355550129</v>
      </c>
    </row>
    <row r="33" spans="2:6" ht="15.75" customHeight="1" x14ac:dyDescent="0.25">
      <c r="B33" s="104"/>
      <c r="C33" s="116"/>
      <c r="D33" s="86"/>
      <c r="E33" s="3">
        <v>28.083290100097656</v>
      </c>
      <c r="F33" s="89"/>
    </row>
    <row r="34" spans="2:6" ht="15.75" customHeight="1" x14ac:dyDescent="0.25">
      <c r="B34" s="104"/>
      <c r="C34" s="116"/>
      <c r="D34" s="87"/>
      <c r="E34" s="5">
        <v>27.457658767700195</v>
      </c>
      <c r="F34" s="90"/>
    </row>
    <row r="35" spans="2:6" ht="15.75" customHeight="1" x14ac:dyDescent="0.25">
      <c r="B35" s="104"/>
      <c r="C35" s="116"/>
      <c r="D35" s="85" t="s">
        <v>19</v>
      </c>
      <c r="E35" s="6">
        <v>29.027376174926758</v>
      </c>
      <c r="F35" s="88">
        <f>AVERAGE(E35:E37)</f>
        <v>29.190226236979168</v>
      </c>
    </row>
    <row r="36" spans="2:6" ht="15.75" customHeight="1" x14ac:dyDescent="0.25">
      <c r="B36" s="104"/>
      <c r="C36" s="116"/>
      <c r="D36" s="86"/>
      <c r="E36" s="3">
        <v>29.562406539916992</v>
      </c>
      <c r="F36" s="89"/>
    </row>
    <row r="37" spans="2:6" ht="15.75" customHeight="1" thickBot="1" x14ac:dyDescent="0.3">
      <c r="B37" s="105"/>
      <c r="C37" s="117"/>
      <c r="D37" s="91"/>
      <c r="E37" s="4">
        <v>28.98089599609375</v>
      </c>
      <c r="F37" s="92"/>
    </row>
    <row r="38" spans="2:6" x14ac:dyDescent="0.25">
      <c r="C38" s="93" t="s">
        <v>24</v>
      </c>
      <c r="D38" s="93"/>
      <c r="E38" s="7">
        <f>MEDIAN(E11:E19)</f>
        <v>28.570526123046875</v>
      </c>
    </row>
  </sheetData>
  <mergeCells count="32">
    <mergeCell ref="B2:D3"/>
    <mergeCell ref="B4:D4"/>
    <mergeCell ref="B6:B7"/>
    <mergeCell ref="C6:C7"/>
    <mergeCell ref="D6:D7"/>
    <mergeCell ref="F6:F7"/>
    <mergeCell ref="B8:B37"/>
    <mergeCell ref="C8:D10"/>
    <mergeCell ref="F8:F10"/>
    <mergeCell ref="C11:C19"/>
    <mergeCell ref="D11:D13"/>
    <mergeCell ref="F11:F13"/>
    <mergeCell ref="D14:D16"/>
    <mergeCell ref="F14:F16"/>
    <mergeCell ref="D17:D19"/>
    <mergeCell ref="E6:E7"/>
    <mergeCell ref="F17:F19"/>
    <mergeCell ref="C20:C28"/>
    <mergeCell ref="D20:D22"/>
    <mergeCell ref="F20:F22"/>
    <mergeCell ref="D23:D25"/>
    <mergeCell ref="F23:F25"/>
    <mergeCell ref="D26:D28"/>
    <mergeCell ref="F26:F28"/>
    <mergeCell ref="C38:D38"/>
    <mergeCell ref="C29:C37"/>
    <mergeCell ref="D29:D31"/>
    <mergeCell ref="F29:F31"/>
    <mergeCell ref="D32:D34"/>
    <mergeCell ref="F32:F34"/>
    <mergeCell ref="D35:D37"/>
    <mergeCell ref="F35:F3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4D2DE-D7DE-48DE-8555-D9D59FAD2E20}">
  <dimension ref="B1:S71"/>
  <sheetViews>
    <sheetView topLeftCell="D4" zoomScale="60" zoomScaleNormal="60" workbookViewId="0">
      <selection activeCell="O32" sqref="O32"/>
    </sheetView>
  </sheetViews>
  <sheetFormatPr baseColWidth="10" defaultRowHeight="15" x14ac:dyDescent="0.25"/>
  <cols>
    <col min="1" max="1" width="2.5703125" customWidth="1"/>
    <col min="2" max="6" width="19" customWidth="1"/>
    <col min="7" max="7" width="2.5703125" customWidth="1"/>
    <col min="8" max="11" width="19" customWidth="1"/>
    <col min="12" max="13" width="39.7109375" customWidth="1"/>
    <col min="14" max="14" width="19" customWidth="1"/>
    <col min="16" max="19" width="19" customWidth="1"/>
    <col min="244" max="244" width="2.5703125" customWidth="1"/>
    <col min="245" max="255" width="19" customWidth="1"/>
    <col min="257" max="261" width="19" customWidth="1"/>
    <col min="500" max="500" width="2.5703125" customWidth="1"/>
    <col min="501" max="511" width="19" customWidth="1"/>
    <col min="513" max="517" width="19" customWidth="1"/>
    <col min="756" max="756" width="2.5703125" customWidth="1"/>
    <col min="757" max="767" width="19" customWidth="1"/>
    <col min="769" max="773" width="19" customWidth="1"/>
    <col min="1012" max="1012" width="2.5703125" customWidth="1"/>
    <col min="1013" max="1023" width="19" customWidth="1"/>
    <col min="1025" max="1029" width="19" customWidth="1"/>
    <col min="1268" max="1268" width="2.5703125" customWidth="1"/>
    <col min="1269" max="1279" width="19" customWidth="1"/>
    <col min="1281" max="1285" width="19" customWidth="1"/>
    <col min="1524" max="1524" width="2.5703125" customWidth="1"/>
    <col min="1525" max="1535" width="19" customWidth="1"/>
    <col min="1537" max="1541" width="19" customWidth="1"/>
    <col min="1780" max="1780" width="2.5703125" customWidth="1"/>
    <col min="1781" max="1791" width="19" customWidth="1"/>
    <col min="1793" max="1797" width="19" customWidth="1"/>
    <col min="2036" max="2036" width="2.5703125" customWidth="1"/>
    <col min="2037" max="2047" width="19" customWidth="1"/>
    <col min="2049" max="2053" width="19" customWidth="1"/>
    <col min="2292" max="2292" width="2.5703125" customWidth="1"/>
    <col min="2293" max="2303" width="19" customWidth="1"/>
    <col min="2305" max="2309" width="19" customWidth="1"/>
    <col min="2548" max="2548" width="2.5703125" customWidth="1"/>
    <col min="2549" max="2559" width="19" customWidth="1"/>
    <col min="2561" max="2565" width="19" customWidth="1"/>
    <col min="2804" max="2804" width="2.5703125" customWidth="1"/>
    <col min="2805" max="2815" width="19" customWidth="1"/>
    <col min="2817" max="2821" width="19" customWidth="1"/>
    <col min="3060" max="3060" width="2.5703125" customWidth="1"/>
    <col min="3061" max="3071" width="19" customWidth="1"/>
    <col min="3073" max="3077" width="19" customWidth="1"/>
    <col min="3316" max="3316" width="2.5703125" customWidth="1"/>
    <col min="3317" max="3327" width="19" customWidth="1"/>
    <col min="3329" max="3333" width="19" customWidth="1"/>
    <col min="3572" max="3572" width="2.5703125" customWidth="1"/>
    <col min="3573" max="3583" width="19" customWidth="1"/>
    <col min="3585" max="3589" width="19" customWidth="1"/>
    <col min="3828" max="3828" width="2.5703125" customWidth="1"/>
    <col min="3829" max="3839" width="19" customWidth="1"/>
    <col min="3841" max="3845" width="19" customWidth="1"/>
    <col min="4084" max="4084" width="2.5703125" customWidth="1"/>
    <col min="4085" max="4095" width="19" customWidth="1"/>
    <col min="4097" max="4101" width="19" customWidth="1"/>
    <col min="4340" max="4340" width="2.5703125" customWidth="1"/>
    <col min="4341" max="4351" width="19" customWidth="1"/>
    <col min="4353" max="4357" width="19" customWidth="1"/>
    <col min="4596" max="4596" width="2.5703125" customWidth="1"/>
    <col min="4597" max="4607" width="19" customWidth="1"/>
    <col min="4609" max="4613" width="19" customWidth="1"/>
    <col min="4852" max="4852" width="2.5703125" customWidth="1"/>
    <col min="4853" max="4863" width="19" customWidth="1"/>
    <col min="4865" max="4869" width="19" customWidth="1"/>
    <col min="5108" max="5108" width="2.5703125" customWidth="1"/>
    <col min="5109" max="5119" width="19" customWidth="1"/>
    <col min="5121" max="5125" width="19" customWidth="1"/>
    <col min="5364" max="5364" width="2.5703125" customWidth="1"/>
    <col min="5365" max="5375" width="19" customWidth="1"/>
    <col min="5377" max="5381" width="19" customWidth="1"/>
    <col min="5620" max="5620" width="2.5703125" customWidth="1"/>
    <col min="5621" max="5631" width="19" customWidth="1"/>
    <col min="5633" max="5637" width="19" customWidth="1"/>
    <col min="5876" max="5876" width="2.5703125" customWidth="1"/>
    <col min="5877" max="5887" width="19" customWidth="1"/>
    <col min="5889" max="5893" width="19" customWidth="1"/>
    <col min="6132" max="6132" width="2.5703125" customWidth="1"/>
    <col min="6133" max="6143" width="19" customWidth="1"/>
    <col min="6145" max="6149" width="19" customWidth="1"/>
    <col min="6388" max="6388" width="2.5703125" customWidth="1"/>
    <col min="6389" max="6399" width="19" customWidth="1"/>
    <col min="6401" max="6405" width="19" customWidth="1"/>
    <col min="6644" max="6644" width="2.5703125" customWidth="1"/>
    <col min="6645" max="6655" width="19" customWidth="1"/>
    <col min="6657" max="6661" width="19" customWidth="1"/>
    <col min="6900" max="6900" width="2.5703125" customWidth="1"/>
    <col min="6901" max="6911" width="19" customWidth="1"/>
    <col min="6913" max="6917" width="19" customWidth="1"/>
    <col min="7156" max="7156" width="2.5703125" customWidth="1"/>
    <col min="7157" max="7167" width="19" customWidth="1"/>
    <col min="7169" max="7173" width="19" customWidth="1"/>
    <col min="7412" max="7412" width="2.5703125" customWidth="1"/>
    <col min="7413" max="7423" width="19" customWidth="1"/>
    <col min="7425" max="7429" width="19" customWidth="1"/>
    <col min="7668" max="7668" width="2.5703125" customWidth="1"/>
    <col min="7669" max="7679" width="19" customWidth="1"/>
    <col min="7681" max="7685" width="19" customWidth="1"/>
    <col min="7924" max="7924" width="2.5703125" customWidth="1"/>
    <col min="7925" max="7935" width="19" customWidth="1"/>
    <col min="7937" max="7941" width="19" customWidth="1"/>
    <col min="8180" max="8180" width="2.5703125" customWidth="1"/>
    <col min="8181" max="8191" width="19" customWidth="1"/>
    <col min="8193" max="8197" width="19" customWidth="1"/>
    <col min="8436" max="8436" width="2.5703125" customWidth="1"/>
    <col min="8437" max="8447" width="19" customWidth="1"/>
    <col min="8449" max="8453" width="19" customWidth="1"/>
    <col min="8692" max="8692" width="2.5703125" customWidth="1"/>
    <col min="8693" max="8703" width="19" customWidth="1"/>
    <col min="8705" max="8709" width="19" customWidth="1"/>
    <col min="8948" max="8948" width="2.5703125" customWidth="1"/>
    <col min="8949" max="8959" width="19" customWidth="1"/>
    <col min="8961" max="8965" width="19" customWidth="1"/>
    <col min="9204" max="9204" width="2.5703125" customWidth="1"/>
    <col min="9205" max="9215" width="19" customWidth="1"/>
    <col min="9217" max="9221" width="19" customWidth="1"/>
    <col min="9460" max="9460" width="2.5703125" customWidth="1"/>
    <col min="9461" max="9471" width="19" customWidth="1"/>
    <col min="9473" max="9477" width="19" customWidth="1"/>
    <col min="9716" max="9716" width="2.5703125" customWidth="1"/>
    <col min="9717" max="9727" width="19" customWidth="1"/>
    <col min="9729" max="9733" width="19" customWidth="1"/>
    <col min="9972" max="9972" width="2.5703125" customWidth="1"/>
    <col min="9973" max="9983" width="19" customWidth="1"/>
    <col min="9985" max="9989" width="19" customWidth="1"/>
    <col min="10228" max="10228" width="2.5703125" customWidth="1"/>
    <col min="10229" max="10239" width="19" customWidth="1"/>
    <col min="10241" max="10245" width="19" customWidth="1"/>
    <col min="10484" max="10484" width="2.5703125" customWidth="1"/>
    <col min="10485" max="10495" width="19" customWidth="1"/>
    <col min="10497" max="10501" width="19" customWidth="1"/>
    <col min="10740" max="10740" width="2.5703125" customWidth="1"/>
    <col min="10741" max="10751" width="19" customWidth="1"/>
    <col min="10753" max="10757" width="19" customWidth="1"/>
    <col min="10996" max="10996" width="2.5703125" customWidth="1"/>
    <col min="10997" max="11007" width="19" customWidth="1"/>
    <col min="11009" max="11013" width="19" customWidth="1"/>
    <col min="11252" max="11252" width="2.5703125" customWidth="1"/>
    <col min="11253" max="11263" width="19" customWidth="1"/>
    <col min="11265" max="11269" width="19" customWidth="1"/>
    <col min="11508" max="11508" width="2.5703125" customWidth="1"/>
    <col min="11509" max="11519" width="19" customWidth="1"/>
    <col min="11521" max="11525" width="19" customWidth="1"/>
    <col min="11764" max="11764" width="2.5703125" customWidth="1"/>
    <col min="11765" max="11775" width="19" customWidth="1"/>
    <col min="11777" max="11781" width="19" customWidth="1"/>
    <col min="12020" max="12020" width="2.5703125" customWidth="1"/>
    <col min="12021" max="12031" width="19" customWidth="1"/>
    <col min="12033" max="12037" width="19" customWidth="1"/>
    <col min="12276" max="12276" width="2.5703125" customWidth="1"/>
    <col min="12277" max="12287" width="19" customWidth="1"/>
    <col min="12289" max="12293" width="19" customWidth="1"/>
    <col min="12532" max="12532" width="2.5703125" customWidth="1"/>
    <col min="12533" max="12543" width="19" customWidth="1"/>
    <col min="12545" max="12549" width="19" customWidth="1"/>
    <col min="12788" max="12788" width="2.5703125" customWidth="1"/>
    <col min="12789" max="12799" width="19" customWidth="1"/>
    <col min="12801" max="12805" width="19" customWidth="1"/>
    <col min="13044" max="13044" width="2.5703125" customWidth="1"/>
    <col min="13045" max="13055" width="19" customWidth="1"/>
    <col min="13057" max="13061" width="19" customWidth="1"/>
    <col min="13300" max="13300" width="2.5703125" customWidth="1"/>
    <col min="13301" max="13311" width="19" customWidth="1"/>
    <col min="13313" max="13317" width="19" customWidth="1"/>
    <col min="13556" max="13556" width="2.5703125" customWidth="1"/>
    <col min="13557" max="13567" width="19" customWidth="1"/>
    <col min="13569" max="13573" width="19" customWidth="1"/>
    <col min="13812" max="13812" width="2.5703125" customWidth="1"/>
    <col min="13813" max="13823" width="19" customWidth="1"/>
    <col min="13825" max="13829" width="19" customWidth="1"/>
    <col min="14068" max="14068" width="2.5703125" customWidth="1"/>
    <col min="14069" max="14079" width="19" customWidth="1"/>
    <col min="14081" max="14085" width="19" customWidth="1"/>
    <col min="14324" max="14324" width="2.5703125" customWidth="1"/>
    <col min="14325" max="14335" width="19" customWidth="1"/>
    <col min="14337" max="14341" width="19" customWidth="1"/>
    <col min="14580" max="14580" width="2.5703125" customWidth="1"/>
    <col min="14581" max="14591" width="19" customWidth="1"/>
    <col min="14593" max="14597" width="19" customWidth="1"/>
    <col min="14836" max="14836" width="2.5703125" customWidth="1"/>
    <col min="14837" max="14847" width="19" customWidth="1"/>
    <col min="14849" max="14853" width="19" customWidth="1"/>
    <col min="15092" max="15092" width="2.5703125" customWidth="1"/>
    <col min="15093" max="15103" width="19" customWidth="1"/>
    <col min="15105" max="15109" width="19" customWidth="1"/>
    <col min="15348" max="15348" width="2.5703125" customWidth="1"/>
    <col min="15349" max="15359" width="19" customWidth="1"/>
    <col min="15361" max="15365" width="19" customWidth="1"/>
    <col min="15604" max="15604" width="2.5703125" customWidth="1"/>
    <col min="15605" max="15615" width="19" customWidth="1"/>
    <col min="15617" max="15621" width="19" customWidth="1"/>
    <col min="15860" max="15860" width="2.5703125" customWidth="1"/>
    <col min="15861" max="15871" width="19" customWidth="1"/>
    <col min="15873" max="15877" width="19" customWidth="1"/>
    <col min="16116" max="16116" width="2.5703125" customWidth="1"/>
    <col min="16117" max="16127" width="19" customWidth="1"/>
    <col min="16129" max="16133" width="19" customWidth="1"/>
  </cols>
  <sheetData>
    <row r="1" spans="2:19" ht="13.5" customHeight="1" x14ac:dyDescent="0.25"/>
    <row r="2" spans="2:19" ht="15.75" customHeight="1" x14ac:dyDescent="0.25">
      <c r="B2" s="122" t="s">
        <v>21</v>
      </c>
      <c r="C2" s="122"/>
      <c r="D2" s="122"/>
      <c r="P2" s="132" t="s">
        <v>31</v>
      </c>
      <c r="Q2" s="132"/>
      <c r="R2" s="132"/>
      <c r="S2" s="132"/>
    </row>
    <row r="3" spans="2:19" ht="15.75" customHeight="1" thickBot="1" x14ac:dyDescent="0.3">
      <c r="B3" s="122"/>
      <c r="C3" s="122"/>
      <c r="D3" s="122"/>
      <c r="P3" s="137" t="s">
        <v>37</v>
      </c>
      <c r="Q3" s="137"/>
      <c r="R3" s="137"/>
    </row>
    <row r="4" spans="2:19" ht="15.75" customHeight="1" thickBot="1" x14ac:dyDescent="0.3">
      <c r="B4" s="123" t="s">
        <v>0</v>
      </c>
      <c r="C4" s="123"/>
      <c r="D4" s="123"/>
      <c r="P4" s="48"/>
      <c r="Q4" s="49" t="s">
        <v>7</v>
      </c>
      <c r="R4" s="50" t="s">
        <v>32</v>
      </c>
      <c r="S4" s="73" t="s">
        <v>9</v>
      </c>
    </row>
    <row r="5" spans="2:19" ht="15.75" customHeight="1" thickBot="1" x14ac:dyDescent="0.3">
      <c r="P5" s="51" t="s">
        <v>33</v>
      </c>
      <c r="Q5" s="52">
        <v>126245819</v>
      </c>
      <c r="R5" s="42">
        <v>8.84</v>
      </c>
      <c r="S5" s="74">
        <v>40040676</v>
      </c>
    </row>
    <row r="6" spans="2:19" ht="15.75" customHeight="1" thickBot="1" x14ac:dyDescent="0.3">
      <c r="B6" s="124" t="s">
        <v>1</v>
      </c>
      <c r="C6" s="126" t="s">
        <v>2</v>
      </c>
      <c r="D6" s="128" t="s">
        <v>3</v>
      </c>
      <c r="E6" s="99" t="s">
        <v>4</v>
      </c>
      <c r="F6" s="101" t="s">
        <v>5</v>
      </c>
      <c r="G6" s="1"/>
      <c r="H6" s="124" t="s">
        <v>1</v>
      </c>
      <c r="I6" s="126" t="s">
        <v>2</v>
      </c>
      <c r="J6" s="124" t="s">
        <v>3</v>
      </c>
      <c r="K6" s="130" t="s">
        <v>4</v>
      </c>
      <c r="L6" s="8" t="s">
        <v>25</v>
      </c>
      <c r="M6" s="9" t="s">
        <v>26</v>
      </c>
      <c r="N6" s="138" t="s">
        <v>27</v>
      </c>
      <c r="P6" s="53" t="s">
        <v>34</v>
      </c>
      <c r="Q6" s="54">
        <v>218664159</v>
      </c>
      <c r="R6" s="55">
        <v>4.5709999999999997</v>
      </c>
      <c r="S6" s="75">
        <v>69352475</v>
      </c>
    </row>
    <row r="7" spans="2:19" ht="15.75" customHeight="1" thickBot="1" x14ac:dyDescent="0.3">
      <c r="B7" s="125"/>
      <c r="C7" s="127"/>
      <c r="D7" s="129"/>
      <c r="E7" s="100"/>
      <c r="F7" s="102"/>
      <c r="G7" s="1"/>
      <c r="H7" s="125"/>
      <c r="I7" s="127"/>
      <c r="J7" s="125"/>
      <c r="K7" s="131"/>
      <c r="L7" s="10" t="s">
        <v>28</v>
      </c>
      <c r="M7" s="11" t="s">
        <v>29</v>
      </c>
      <c r="N7" s="139"/>
    </row>
    <row r="8" spans="2:19" ht="15.75" customHeight="1" thickBot="1" x14ac:dyDescent="0.3">
      <c r="B8" s="103" t="s">
        <v>10</v>
      </c>
      <c r="C8" s="106" t="s">
        <v>6</v>
      </c>
      <c r="D8" s="107"/>
      <c r="E8" s="2" t="s">
        <v>23</v>
      </c>
      <c r="F8" s="112" t="e">
        <f>AVERAGE(E8:E10)</f>
        <v>#DIV/0!</v>
      </c>
      <c r="H8" s="140" t="s">
        <v>22</v>
      </c>
      <c r="I8" s="106" t="s">
        <v>6</v>
      </c>
      <c r="J8" s="107"/>
      <c r="K8" s="13" t="s">
        <v>23</v>
      </c>
      <c r="L8" s="29"/>
      <c r="M8" s="18"/>
      <c r="N8" s="19"/>
      <c r="P8" s="56"/>
      <c r="Q8" s="57" t="s">
        <v>35</v>
      </c>
      <c r="R8" s="58" t="s">
        <v>33</v>
      </c>
      <c r="S8" s="59" t="s">
        <v>36</v>
      </c>
    </row>
    <row r="9" spans="2:19" ht="15.75" customHeight="1" x14ac:dyDescent="0.25">
      <c r="B9" s="104"/>
      <c r="C9" s="108"/>
      <c r="D9" s="109"/>
      <c r="E9" s="3" t="s">
        <v>23</v>
      </c>
      <c r="F9" s="89"/>
      <c r="H9" s="141"/>
      <c r="I9" s="108"/>
      <c r="J9" s="109"/>
      <c r="K9" s="14" t="s">
        <v>23</v>
      </c>
      <c r="L9" s="30"/>
      <c r="M9" s="20"/>
      <c r="N9" s="21"/>
      <c r="P9" s="60" t="s">
        <v>7</v>
      </c>
      <c r="Q9" s="61">
        <f>R9-(2*Q6)</f>
        <v>-311082499</v>
      </c>
      <c r="R9" s="62">
        <f>Q5</f>
        <v>126245819</v>
      </c>
      <c r="S9" s="63">
        <f>R9+(2*Q6)</f>
        <v>563574137</v>
      </c>
    </row>
    <row r="10" spans="2:19" ht="15.75" customHeight="1" thickBot="1" x14ac:dyDescent="0.3">
      <c r="B10" s="104"/>
      <c r="C10" s="110"/>
      <c r="D10" s="111"/>
      <c r="E10" s="4" t="s">
        <v>23</v>
      </c>
      <c r="F10" s="92"/>
      <c r="H10" s="141"/>
      <c r="I10" s="110"/>
      <c r="J10" s="111"/>
      <c r="K10" s="15">
        <v>9.3179988861083984</v>
      </c>
      <c r="L10" s="31"/>
      <c r="M10" s="22"/>
      <c r="N10" s="23"/>
      <c r="P10" s="64" t="s">
        <v>32</v>
      </c>
      <c r="Q10" s="65">
        <f>R10-(2*R6)</f>
        <v>-0.3019999999999996</v>
      </c>
      <c r="R10" s="72">
        <f>R5</f>
        <v>8.84</v>
      </c>
      <c r="S10" s="66">
        <f>R10+(2*R6)</f>
        <v>17.981999999999999</v>
      </c>
    </row>
    <row r="11" spans="2:19" ht="15.75" customHeight="1" thickBot="1" x14ac:dyDescent="0.3">
      <c r="B11" s="104"/>
      <c r="C11" s="113" t="s">
        <v>9</v>
      </c>
      <c r="D11" s="118" t="s">
        <v>11</v>
      </c>
      <c r="E11" s="2">
        <v>29.003385543823242</v>
      </c>
      <c r="F11" s="145">
        <f>AVERAGE(E11:E13)</f>
        <v>29.26117451985677</v>
      </c>
      <c r="H11" s="141"/>
      <c r="I11" s="113" t="s">
        <v>9</v>
      </c>
      <c r="J11" s="118" t="s">
        <v>11</v>
      </c>
      <c r="K11" s="13">
        <v>29.800449371337891</v>
      </c>
      <c r="L11" s="32">
        <f>K11-$F$11</f>
        <v>0.53927485148112098</v>
      </c>
      <c r="M11" s="24">
        <f t="shared" ref="M11:M37" si="0">L11-$L$19</f>
        <v>-3.0371081034342424</v>
      </c>
      <c r="N11" s="25">
        <f>2^-M11</f>
        <v>8.2084402111353665</v>
      </c>
      <c r="P11" s="67" t="s">
        <v>9</v>
      </c>
      <c r="Q11" s="68">
        <f>R11-(2*S6)</f>
        <v>-98664274</v>
      </c>
      <c r="R11" s="69">
        <f>S5</f>
        <v>40040676</v>
      </c>
      <c r="S11" s="70">
        <f>R11+(2*S6)</f>
        <v>178745626</v>
      </c>
    </row>
    <row r="12" spans="2:19" ht="15.75" customHeight="1" x14ac:dyDescent="0.25">
      <c r="B12" s="104"/>
      <c r="C12" s="114"/>
      <c r="D12" s="95"/>
      <c r="E12" s="3">
        <v>28.293296813964844</v>
      </c>
      <c r="F12" s="146"/>
      <c r="H12" s="141"/>
      <c r="I12" s="114"/>
      <c r="J12" s="95"/>
      <c r="K12" s="14">
        <v>33.663196563720703</v>
      </c>
      <c r="L12" s="33">
        <f>K12-$F$11</f>
        <v>4.4020220438639335</v>
      </c>
      <c r="M12" s="26">
        <f t="shared" si="0"/>
        <v>0.82563908894857008</v>
      </c>
      <c r="N12" s="36">
        <f t="shared" ref="N12:N37" si="1">2^-M12</f>
        <v>0.56423220192837775</v>
      </c>
      <c r="P12" s="71"/>
      <c r="Q12" s="72"/>
      <c r="R12" s="72"/>
      <c r="S12" s="72"/>
    </row>
    <row r="13" spans="2:19" ht="15.75" customHeight="1" x14ac:dyDescent="0.25">
      <c r="B13" s="104"/>
      <c r="C13" s="114"/>
      <c r="D13" s="96"/>
      <c r="E13" s="5">
        <v>30.486841201782227</v>
      </c>
      <c r="F13" s="147"/>
      <c r="H13" s="141"/>
      <c r="I13" s="114"/>
      <c r="J13" s="96"/>
      <c r="K13" s="16">
        <v>4.4126696586608887</v>
      </c>
      <c r="L13" s="39">
        <f>K13-$F$11</f>
        <v>-24.848504861195881</v>
      </c>
      <c r="M13" s="41">
        <f t="shared" si="0"/>
        <v>-28.424887816111244</v>
      </c>
      <c r="N13" s="40">
        <f t="shared" si="1"/>
        <v>360366038.8635639</v>
      </c>
    </row>
    <row r="14" spans="2:19" ht="15.75" customHeight="1" x14ac:dyDescent="0.25">
      <c r="B14" s="104"/>
      <c r="C14" s="114"/>
      <c r="D14" s="94" t="s">
        <v>12</v>
      </c>
      <c r="E14" s="6">
        <v>28.570526123046875</v>
      </c>
      <c r="F14" s="148">
        <f>AVERAGE(E14:E16)</f>
        <v>29.038543065388996</v>
      </c>
      <c r="H14" s="141"/>
      <c r="I14" s="114"/>
      <c r="J14" s="95" t="s">
        <v>12</v>
      </c>
      <c r="K14" s="14">
        <v>32.251720428466797</v>
      </c>
      <c r="L14" s="33">
        <f>K14-$F$14</f>
        <v>3.2131773630778007</v>
      </c>
      <c r="M14" s="26">
        <f t="shared" si="0"/>
        <v>-0.36320559183756274</v>
      </c>
      <c r="N14" s="36">
        <f t="shared" si="1"/>
        <v>1.2862807723297207</v>
      </c>
    </row>
    <row r="15" spans="2:19" ht="15.75" customHeight="1" x14ac:dyDescent="0.25">
      <c r="B15" s="104"/>
      <c r="C15" s="114"/>
      <c r="D15" s="95"/>
      <c r="E15" s="3">
        <v>29.579570770263672</v>
      </c>
      <c r="F15" s="120"/>
      <c r="H15" s="141"/>
      <c r="I15" s="114"/>
      <c r="J15" s="95"/>
      <c r="K15" s="14">
        <v>28.639047622680664</v>
      </c>
      <c r="L15" s="76">
        <f t="shared" ref="L15:L16" si="2">K15-$F$14</f>
        <v>-0.39949544270833215</v>
      </c>
      <c r="M15" s="77">
        <f t="shared" si="0"/>
        <v>-3.9758783976236955</v>
      </c>
      <c r="N15" s="78">
        <f t="shared" si="1"/>
        <v>15.734706876134194</v>
      </c>
    </row>
    <row r="16" spans="2:19" ht="15.75" customHeight="1" x14ac:dyDescent="0.25">
      <c r="B16" s="104"/>
      <c r="C16" s="114"/>
      <c r="D16" s="96"/>
      <c r="E16" s="5">
        <v>28.965532302856445</v>
      </c>
      <c r="F16" s="121"/>
      <c r="H16" s="141"/>
      <c r="I16" s="114"/>
      <c r="J16" s="96"/>
      <c r="K16" s="16">
        <v>28.895502090454102</v>
      </c>
      <c r="L16" s="39">
        <f t="shared" si="2"/>
        <v>-0.14304097493489465</v>
      </c>
      <c r="M16" s="41">
        <f t="shared" si="0"/>
        <v>-3.719423929850258</v>
      </c>
      <c r="N16" s="40">
        <f t="shared" si="1"/>
        <v>13.172195549917914</v>
      </c>
    </row>
    <row r="17" spans="2:14" ht="13.5" customHeight="1" x14ac:dyDescent="0.25">
      <c r="B17" s="104"/>
      <c r="C17" s="114"/>
      <c r="D17" s="94" t="s">
        <v>13</v>
      </c>
      <c r="E17" s="6">
        <v>26.208673477172852</v>
      </c>
      <c r="F17" s="88">
        <f>AVERAGE(E17:E19)</f>
        <v>26.375588099161785</v>
      </c>
      <c r="H17" s="141"/>
      <c r="I17" s="114"/>
      <c r="J17" s="95" t="s">
        <v>13</v>
      </c>
      <c r="K17" s="14">
        <v>32.018772125244141</v>
      </c>
      <c r="L17" s="33">
        <f>K17-$F$17</f>
        <v>5.6431840260823556</v>
      </c>
      <c r="M17" s="26">
        <f t="shared" si="0"/>
        <v>2.0668010711669922</v>
      </c>
      <c r="N17" s="36">
        <f t="shared" si="1"/>
        <v>0.2386881632511213</v>
      </c>
    </row>
    <row r="18" spans="2:14" ht="13.5" customHeight="1" x14ac:dyDescent="0.25">
      <c r="B18" s="104"/>
      <c r="C18" s="114"/>
      <c r="D18" s="95"/>
      <c r="E18" s="3">
        <v>26.927362442016602</v>
      </c>
      <c r="F18" s="89"/>
      <c r="H18" s="141"/>
      <c r="I18" s="114"/>
      <c r="J18" s="95"/>
      <c r="K18" s="14" t="s">
        <v>23</v>
      </c>
      <c r="L18" s="33" t="e">
        <f t="shared" ref="L18:L19" si="3">K18-$F$17</f>
        <v>#VALUE!</v>
      </c>
      <c r="M18" s="26" t="e">
        <f t="shared" si="0"/>
        <v>#VALUE!</v>
      </c>
      <c r="N18" s="36" t="e">
        <f t="shared" si="1"/>
        <v>#VALUE!</v>
      </c>
    </row>
    <row r="19" spans="2:14" ht="15.75" customHeight="1" thickBot="1" x14ac:dyDescent="0.3">
      <c r="B19" s="104"/>
      <c r="C19" s="114"/>
      <c r="D19" s="95"/>
      <c r="E19" s="3">
        <v>25.990728378295898</v>
      </c>
      <c r="F19" s="89"/>
      <c r="H19" s="141"/>
      <c r="I19" s="143"/>
      <c r="J19" s="97"/>
      <c r="K19" s="79">
        <v>29.951971054077148</v>
      </c>
      <c r="L19" s="80">
        <f t="shared" si="3"/>
        <v>3.5763829549153634</v>
      </c>
      <c r="M19" s="81">
        <f t="shared" si="0"/>
        <v>0</v>
      </c>
      <c r="N19" s="82">
        <f t="shared" si="1"/>
        <v>1</v>
      </c>
    </row>
    <row r="20" spans="2:14" ht="15.75" customHeight="1" x14ac:dyDescent="0.25">
      <c r="B20" s="104"/>
      <c r="C20" s="115" t="s">
        <v>7</v>
      </c>
      <c r="D20" s="118" t="s">
        <v>14</v>
      </c>
      <c r="E20" s="2">
        <v>27.368095397949219</v>
      </c>
      <c r="F20" s="112">
        <f>AVERAGE(E20:E22)</f>
        <v>26.66351826985677</v>
      </c>
      <c r="H20" s="141"/>
      <c r="I20" s="115" t="s">
        <v>7</v>
      </c>
      <c r="J20" s="118" t="s">
        <v>14</v>
      </c>
      <c r="K20" s="13" t="s">
        <v>23</v>
      </c>
      <c r="L20" s="32" t="e">
        <f>K20-$F$20</f>
        <v>#VALUE!</v>
      </c>
      <c r="M20" s="24" t="e">
        <f t="shared" si="0"/>
        <v>#VALUE!</v>
      </c>
      <c r="N20" s="25" t="e">
        <f t="shared" si="1"/>
        <v>#VALUE!</v>
      </c>
    </row>
    <row r="21" spans="2:14" ht="15.75" customHeight="1" x14ac:dyDescent="0.25">
      <c r="B21" s="104"/>
      <c r="C21" s="116"/>
      <c r="D21" s="95"/>
      <c r="E21" s="3">
        <v>26.430368423461914</v>
      </c>
      <c r="F21" s="89"/>
      <c r="H21" s="141"/>
      <c r="I21" s="116"/>
      <c r="J21" s="95"/>
      <c r="K21" s="14">
        <v>27.537302017211914</v>
      </c>
      <c r="L21" s="33">
        <f t="shared" ref="L21:L22" si="4">K21-$F$20</f>
        <v>0.87378374735514441</v>
      </c>
      <c r="M21" s="26">
        <f t="shared" si="0"/>
        <v>-2.702599207560219</v>
      </c>
      <c r="N21" s="36">
        <f t="shared" si="1"/>
        <v>6.509736771411033</v>
      </c>
    </row>
    <row r="22" spans="2:14" ht="15.75" customHeight="1" x14ac:dyDescent="0.25">
      <c r="B22" s="104"/>
      <c r="C22" s="116"/>
      <c r="D22" s="96"/>
      <c r="E22" s="5">
        <v>26.19209098815918</v>
      </c>
      <c r="F22" s="90"/>
      <c r="H22" s="141"/>
      <c r="I22" s="116"/>
      <c r="J22" s="96"/>
      <c r="K22" s="16">
        <v>27.612558364868164</v>
      </c>
      <c r="L22" s="39">
        <f t="shared" si="4"/>
        <v>0.94904009501139441</v>
      </c>
      <c r="M22" s="41">
        <f t="shared" si="0"/>
        <v>-2.627342859903969</v>
      </c>
      <c r="N22" s="40">
        <f t="shared" si="1"/>
        <v>6.1788693132328172</v>
      </c>
    </row>
    <row r="23" spans="2:14" ht="15.75" customHeight="1" x14ac:dyDescent="0.25">
      <c r="B23" s="104"/>
      <c r="C23" s="116"/>
      <c r="D23" s="94" t="s">
        <v>15</v>
      </c>
      <c r="E23" s="6">
        <v>26.234468460083008</v>
      </c>
      <c r="F23" s="88">
        <f>AVERAGE(E23:E25)</f>
        <v>26.734664916992188</v>
      </c>
      <c r="H23" s="141"/>
      <c r="I23" s="116"/>
      <c r="J23" s="95" t="s">
        <v>15</v>
      </c>
      <c r="K23" s="14">
        <v>29.914474487304688</v>
      </c>
      <c r="L23" s="33">
        <f>K23-$F$23</f>
        <v>3.1798095703125</v>
      </c>
      <c r="M23" s="26">
        <f t="shared" si="0"/>
        <v>-0.3965733846028634</v>
      </c>
      <c r="N23" s="36">
        <f t="shared" si="1"/>
        <v>1.3163776020862543</v>
      </c>
    </row>
    <row r="24" spans="2:14" ht="15.75" customHeight="1" x14ac:dyDescent="0.25">
      <c r="B24" s="104"/>
      <c r="C24" s="116"/>
      <c r="D24" s="95"/>
      <c r="E24" s="3">
        <v>26.834577560424805</v>
      </c>
      <c r="F24" s="89"/>
      <c r="H24" s="141"/>
      <c r="I24" s="116"/>
      <c r="J24" s="95"/>
      <c r="K24" s="14" t="s">
        <v>23</v>
      </c>
      <c r="L24" s="33" t="e">
        <f t="shared" ref="L24:L25" si="5">K24-$F$23</f>
        <v>#VALUE!</v>
      </c>
      <c r="M24" s="26" t="e">
        <f t="shared" si="0"/>
        <v>#VALUE!</v>
      </c>
      <c r="N24" s="36" t="e">
        <f t="shared" si="1"/>
        <v>#VALUE!</v>
      </c>
    </row>
    <row r="25" spans="2:14" ht="15.75" customHeight="1" x14ac:dyDescent="0.25">
      <c r="B25" s="104"/>
      <c r="C25" s="116"/>
      <c r="D25" s="96"/>
      <c r="E25" s="5">
        <v>27.13494873046875</v>
      </c>
      <c r="F25" s="90"/>
      <c r="H25" s="141"/>
      <c r="I25" s="116"/>
      <c r="J25" s="96"/>
      <c r="K25" s="16">
        <v>26.186792373657227</v>
      </c>
      <c r="L25" s="39">
        <f t="shared" si="5"/>
        <v>-0.54787254333496094</v>
      </c>
      <c r="M25" s="41">
        <f t="shared" si="0"/>
        <v>-4.1242554982503243</v>
      </c>
      <c r="N25" s="40">
        <f t="shared" si="1"/>
        <v>17.439121953685738</v>
      </c>
    </row>
    <row r="26" spans="2:14" ht="15.75" customHeight="1" x14ac:dyDescent="0.25">
      <c r="B26" s="104"/>
      <c r="C26" s="116"/>
      <c r="D26" s="94" t="s">
        <v>16</v>
      </c>
      <c r="E26" s="6">
        <v>36.961540222167969</v>
      </c>
      <c r="F26" s="88">
        <f>AVERAGE(E26:E28)</f>
        <v>31.873334248860676</v>
      </c>
      <c r="H26" s="141"/>
      <c r="I26" s="116"/>
      <c r="J26" s="95" t="s">
        <v>16</v>
      </c>
      <c r="K26" s="14">
        <v>6.1889138221740723</v>
      </c>
      <c r="L26" s="33">
        <f>K26-$F$26</f>
        <v>-25.684420426686604</v>
      </c>
      <c r="M26" s="26">
        <f t="shared" si="0"/>
        <v>-29.260803381601967</v>
      </c>
      <c r="N26" s="36">
        <f t="shared" si="1"/>
        <v>643249585.58644187</v>
      </c>
    </row>
    <row r="27" spans="2:14" ht="15.75" customHeight="1" x14ac:dyDescent="0.25">
      <c r="B27" s="104"/>
      <c r="C27" s="116"/>
      <c r="D27" s="95"/>
      <c r="E27" s="3">
        <v>33.904998779296875</v>
      </c>
      <c r="F27" s="89"/>
      <c r="H27" s="141"/>
      <c r="I27" s="116"/>
      <c r="J27" s="95"/>
      <c r="K27" s="14">
        <v>8.6824102401733398</v>
      </c>
      <c r="L27" s="33">
        <f t="shared" ref="L27:L28" si="6">K27-$F$26</f>
        <v>-23.190924008687336</v>
      </c>
      <c r="M27" s="26">
        <f t="shared" si="0"/>
        <v>-26.767306963602699</v>
      </c>
      <c r="N27" s="36">
        <f t="shared" si="1"/>
        <v>114225297.85237806</v>
      </c>
    </row>
    <row r="28" spans="2:14" ht="15.75" customHeight="1" thickBot="1" x14ac:dyDescent="0.3">
      <c r="B28" s="104"/>
      <c r="C28" s="117"/>
      <c r="D28" s="97"/>
      <c r="E28" s="4">
        <v>24.753463745117188</v>
      </c>
      <c r="F28" s="92"/>
      <c r="H28" s="141"/>
      <c r="I28" s="117"/>
      <c r="J28" s="97"/>
      <c r="K28" s="15" t="s">
        <v>23</v>
      </c>
      <c r="L28" s="35" t="e">
        <f t="shared" si="6"/>
        <v>#VALUE!</v>
      </c>
      <c r="M28" s="28" t="e">
        <f t="shared" si="0"/>
        <v>#VALUE!</v>
      </c>
      <c r="N28" s="38" t="e">
        <f t="shared" si="1"/>
        <v>#VALUE!</v>
      </c>
    </row>
    <row r="29" spans="2:14" ht="15.75" customHeight="1" x14ac:dyDescent="0.25">
      <c r="B29" s="104"/>
      <c r="C29" s="134" t="s">
        <v>8</v>
      </c>
      <c r="D29" s="86" t="s">
        <v>17</v>
      </c>
      <c r="E29" s="3">
        <v>25.185672760009766</v>
      </c>
      <c r="F29" s="98">
        <f>AVERAGE(E29:E31)</f>
        <v>25.035821278889973</v>
      </c>
      <c r="H29" s="141"/>
      <c r="I29" s="133" t="s">
        <v>8</v>
      </c>
      <c r="J29" s="136" t="s">
        <v>17</v>
      </c>
      <c r="K29" s="13">
        <v>24.814559936523438</v>
      </c>
      <c r="L29" s="32">
        <f>K29-$F$29</f>
        <v>-0.22126134236653527</v>
      </c>
      <c r="M29" s="24">
        <f t="shared" si="0"/>
        <v>-3.7976442972818987</v>
      </c>
      <c r="N29" s="25">
        <f t="shared" si="1"/>
        <v>13.906083933443931</v>
      </c>
    </row>
    <row r="30" spans="2:14" ht="15.75" customHeight="1" x14ac:dyDescent="0.25">
      <c r="B30" s="104"/>
      <c r="C30" s="134"/>
      <c r="D30" s="86"/>
      <c r="E30" s="3">
        <v>24.846948623657227</v>
      </c>
      <c r="F30" s="89"/>
      <c r="H30" s="141"/>
      <c r="I30" s="134"/>
      <c r="J30" s="86"/>
      <c r="K30" s="14">
        <v>24.386327743530273</v>
      </c>
      <c r="L30" s="33">
        <f t="shared" ref="L30:L31" si="7">K30-$F$29</f>
        <v>-0.64949353535969934</v>
      </c>
      <c r="M30" s="26">
        <f t="shared" si="0"/>
        <v>-4.2258764902750627</v>
      </c>
      <c r="N30" s="36">
        <f t="shared" si="1"/>
        <v>18.711800631192158</v>
      </c>
    </row>
    <row r="31" spans="2:14" ht="15.75" customHeight="1" x14ac:dyDescent="0.25">
      <c r="B31" s="104"/>
      <c r="C31" s="134"/>
      <c r="D31" s="87"/>
      <c r="E31" s="5">
        <v>25.07484245300293</v>
      </c>
      <c r="F31" s="90"/>
      <c r="H31" s="141"/>
      <c r="I31" s="134"/>
      <c r="J31" s="87"/>
      <c r="K31" s="16">
        <v>25.376663208007813</v>
      </c>
      <c r="L31" s="39">
        <f t="shared" si="7"/>
        <v>0.34084192911783973</v>
      </c>
      <c r="M31" s="41">
        <f t="shared" si="0"/>
        <v>-3.2355410257975237</v>
      </c>
      <c r="N31" s="40">
        <f t="shared" si="1"/>
        <v>9.4187853790098952</v>
      </c>
    </row>
    <row r="32" spans="2:14" ht="15.75" customHeight="1" x14ac:dyDescent="0.25">
      <c r="B32" s="104"/>
      <c r="C32" s="134"/>
      <c r="D32" s="85" t="s">
        <v>18</v>
      </c>
      <c r="E32" s="6">
        <v>27.019388198852539</v>
      </c>
      <c r="F32" s="88">
        <f>AVERAGE(E32:E34)</f>
        <v>27.520112355550129</v>
      </c>
      <c r="H32" s="141"/>
      <c r="I32" s="134"/>
      <c r="J32" s="86" t="s">
        <v>18</v>
      </c>
      <c r="K32" s="14">
        <v>28.320774078369141</v>
      </c>
      <c r="L32" s="33">
        <f>K32-$F$32</f>
        <v>0.8006617228190116</v>
      </c>
      <c r="M32" s="26">
        <f t="shared" si="0"/>
        <v>-2.7757212320963518</v>
      </c>
      <c r="N32" s="36">
        <f t="shared" si="1"/>
        <v>6.8481828934062401</v>
      </c>
    </row>
    <row r="33" spans="2:14" ht="15.75" customHeight="1" x14ac:dyDescent="0.25">
      <c r="B33" s="104"/>
      <c r="C33" s="134"/>
      <c r="D33" s="86"/>
      <c r="E33" s="3">
        <v>28.083290100097656</v>
      </c>
      <c r="F33" s="89"/>
      <c r="H33" s="141"/>
      <c r="I33" s="134"/>
      <c r="J33" s="86"/>
      <c r="K33" s="14">
        <v>29.328336715698242</v>
      </c>
      <c r="L33" s="33">
        <f t="shared" ref="L33:L34" si="8">K33-$F$32</f>
        <v>1.8082243601481132</v>
      </c>
      <c r="M33" s="26">
        <f t="shared" si="0"/>
        <v>-1.7681585947672502</v>
      </c>
      <c r="N33" s="36">
        <f t="shared" si="1"/>
        <v>3.4061892511504932</v>
      </c>
    </row>
    <row r="34" spans="2:14" ht="15.75" customHeight="1" x14ac:dyDescent="0.25">
      <c r="B34" s="104"/>
      <c r="C34" s="134"/>
      <c r="D34" s="87"/>
      <c r="E34" s="5">
        <v>27.457658767700195</v>
      </c>
      <c r="F34" s="90"/>
      <c r="H34" s="141"/>
      <c r="I34" s="134"/>
      <c r="J34" s="87"/>
      <c r="K34" s="16">
        <v>28.565326690673828</v>
      </c>
      <c r="L34" s="39">
        <f t="shared" si="8"/>
        <v>1.0452143351236991</v>
      </c>
      <c r="M34" s="41">
        <f t="shared" si="0"/>
        <v>-2.5311686197916643</v>
      </c>
      <c r="N34" s="40">
        <f t="shared" si="1"/>
        <v>5.7803971553985871</v>
      </c>
    </row>
    <row r="35" spans="2:14" ht="15.75" customHeight="1" x14ac:dyDescent="0.25">
      <c r="B35" s="104"/>
      <c r="C35" s="134"/>
      <c r="D35" s="85" t="s">
        <v>19</v>
      </c>
      <c r="E35" s="6">
        <v>29.027376174926758</v>
      </c>
      <c r="F35" s="88">
        <f>AVERAGE(E35:E37)</f>
        <v>29.190226236979168</v>
      </c>
      <c r="H35" s="141"/>
      <c r="I35" s="134"/>
      <c r="J35" s="86" t="s">
        <v>19</v>
      </c>
      <c r="K35" s="14">
        <v>30.305334091186523</v>
      </c>
      <c r="L35" s="33">
        <f>K35-$F$35</f>
        <v>1.1151078542073556</v>
      </c>
      <c r="M35" s="26">
        <f t="shared" si="0"/>
        <v>-2.4612751007080078</v>
      </c>
      <c r="N35" s="36">
        <f t="shared" si="1"/>
        <v>5.5070324162678475</v>
      </c>
    </row>
    <row r="36" spans="2:14" ht="15.75" customHeight="1" x14ac:dyDescent="0.25">
      <c r="B36" s="104"/>
      <c r="C36" s="134"/>
      <c r="D36" s="86"/>
      <c r="E36" s="3">
        <v>29.562406539916992</v>
      </c>
      <c r="F36" s="89"/>
      <c r="H36" s="141"/>
      <c r="I36" s="134"/>
      <c r="J36" s="86"/>
      <c r="K36" s="14">
        <v>29.625616073608398</v>
      </c>
      <c r="L36" s="33">
        <f t="shared" ref="L36:L37" si="9">K36-$F$35</f>
        <v>0.43538983662923059</v>
      </c>
      <c r="M36" s="26">
        <f t="shared" si="0"/>
        <v>-3.1409931182861328</v>
      </c>
      <c r="N36" s="36">
        <f t="shared" si="1"/>
        <v>8.8213112264385654</v>
      </c>
    </row>
    <row r="37" spans="2:14" ht="15.75" customHeight="1" thickBot="1" x14ac:dyDescent="0.3">
      <c r="B37" s="105"/>
      <c r="C37" s="135"/>
      <c r="D37" s="91"/>
      <c r="E37" s="4">
        <v>28.98089599609375</v>
      </c>
      <c r="F37" s="92"/>
      <c r="H37" s="142"/>
      <c r="I37" s="135"/>
      <c r="J37" s="91"/>
      <c r="K37" s="15" t="s">
        <v>23</v>
      </c>
      <c r="L37" s="35" t="e">
        <f t="shared" si="9"/>
        <v>#VALUE!</v>
      </c>
      <c r="M37" s="28" t="e">
        <f t="shared" si="0"/>
        <v>#VALUE!</v>
      </c>
      <c r="N37" s="38" t="e">
        <f t="shared" si="1"/>
        <v>#VALUE!</v>
      </c>
    </row>
    <row r="38" spans="2:14" x14ac:dyDescent="0.25">
      <c r="C38" s="93" t="s">
        <v>24</v>
      </c>
      <c r="D38" s="93"/>
      <c r="E38" s="7">
        <f>MEDIAN(E11:E19)</f>
        <v>28.570526123046875</v>
      </c>
      <c r="I38" s="132" t="s">
        <v>30</v>
      </c>
      <c r="J38" s="132"/>
      <c r="K38" s="12">
        <f>MEDIAN(K11:K19)</f>
        <v>29.87621021270752</v>
      </c>
    </row>
    <row r="39" spans="2:14" x14ac:dyDescent="0.25">
      <c r="K39" s="47"/>
    </row>
    <row r="40" spans="2:14" ht="15.75" customHeight="1" x14ac:dyDescent="0.25"/>
    <row r="41" spans="2:14" ht="15.75" customHeight="1" x14ac:dyDescent="0.25"/>
    <row r="42" spans="2:14" ht="15.75" customHeight="1" x14ac:dyDescent="0.25"/>
    <row r="43" spans="2:14" ht="15.75" customHeight="1" x14ac:dyDescent="0.25"/>
    <row r="44" spans="2:14" ht="15.75" customHeight="1" x14ac:dyDescent="0.25"/>
    <row r="45" spans="2:14" ht="15.75" customHeight="1" x14ac:dyDescent="0.25"/>
    <row r="46" spans="2:14" ht="15.75" customHeight="1" x14ac:dyDescent="0.25"/>
    <row r="47" spans="2:14" ht="15.75" customHeight="1" x14ac:dyDescent="0.25"/>
    <row r="48" spans="2:14" ht="15.75" customHeight="1" x14ac:dyDescent="0.25"/>
    <row r="49" ht="15.75" customHeight="1" x14ac:dyDescent="0.25"/>
    <row r="50" ht="15.75" customHeight="1" x14ac:dyDescent="0.25"/>
    <row r="51" ht="13.5" customHeight="1" x14ac:dyDescent="0.25"/>
    <row r="52" ht="13.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</sheetData>
  <mergeCells count="54">
    <mergeCell ref="B2:D3"/>
    <mergeCell ref="P2:S2"/>
    <mergeCell ref="P3:R3"/>
    <mergeCell ref="B4:D4"/>
    <mergeCell ref="B6:B7"/>
    <mergeCell ref="C6:C7"/>
    <mergeCell ref="D6:D7"/>
    <mergeCell ref="E6:E7"/>
    <mergeCell ref="F6:F7"/>
    <mergeCell ref="H6:H7"/>
    <mergeCell ref="I6:I7"/>
    <mergeCell ref="J6:J7"/>
    <mergeCell ref="K6:K7"/>
    <mergeCell ref="N6:N7"/>
    <mergeCell ref="B8:B37"/>
    <mergeCell ref="C8:D10"/>
    <mergeCell ref="F8:F10"/>
    <mergeCell ref="H8:H37"/>
    <mergeCell ref="I8:J10"/>
    <mergeCell ref="C11:C19"/>
    <mergeCell ref="D11:D13"/>
    <mergeCell ref="F11:F13"/>
    <mergeCell ref="I11:I19"/>
    <mergeCell ref="J11:J13"/>
    <mergeCell ref="D14:D16"/>
    <mergeCell ref="F14:F16"/>
    <mergeCell ref="J14:J16"/>
    <mergeCell ref="D17:D19"/>
    <mergeCell ref="F17:F19"/>
    <mergeCell ref="J17:J19"/>
    <mergeCell ref="F20:F22"/>
    <mergeCell ref="I20:I28"/>
    <mergeCell ref="J20:J22"/>
    <mergeCell ref="D23:D25"/>
    <mergeCell ref="F23:F25"/>
    <mergeCell ref="J23:J25"/>
    <mergeCell ref="D26:D28"/>
    <mergeCell ref="F26:F28"/>
    <mergeCell ref="F35:F37"/>
    <mergeCell ref="J35:J37"/>
    <mergeCell ref="C38:D38"/>
    <mergeCell ref="I38:J38"/>
    <mergeCell ref="J26:J28"/>
    <mergeCell ref="C29:C37"/>
    <mergeCell ref="D29:D31"/>
    <mergeCell ref="F29:F31"/>
    <mergeCell ref="I29:I37"/>
    <mergeCell ref="J29:J31"/>
    <mergeCell ref="D32:D34"/>
    <mergeCell ref="F32:F34"/>
    <mergeCell ref="J32:J34"/>
    <mergeCell ref="D35:D37"/>
    <mergeCell ref="C20:C28"/>
    <mergeCell ref="D20:D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EEDA69BC-7116-4655-A2CD-1DDD693E8C20}">
            <x14:iconSet iconSet="3Triangles">
              <x14:cfvo type="percent">
                <xm:f>0</xm:f>
              </x14:cfvo>
              <x14:cfvo type="formula">
                <xm:f>$Q$11</xm:f>
              </x14:cfvo>
              <x14:cfvo type="formula" gte="0">
                <xm:f>$S$11</xm:f>
              </x14:cfvo>
            </x14:iconSet>
          </x14:cfRule>
          <xm:sqref>N11:N19</xm:sqref>
        </x14:conditionalFormatting>
        <x14:conditionalFormatting xmlns:xm="http://schemas.microsoft.com/office/excel/2006/main">
          <x14:cfRule type="iconSet" priority="2" id="{9646AAE8-65D8-4206-AA2C-43F4E34E8735}">
            <x14:iconSet iconSet="3Triangles">
              <x14:cfvo type="percent">
                <xm:f>0</xm:f>
              </x14:cfvo>
              <x14:cfvo type="formula">
                <xm:f>$Q$9</xm:f>
              </x14:cfvo>
              <x14:cfvo type="formula" gte="0">
                <xm:f>$S$9</xm:f>
              </x14:cfvo>
            </x14:iconSet>
          </x14:cfRule>
          <xm:sqref>N20:N28</xm:sqref>
        </x14:conditionalFormatting>
        <x14:conditionalFormatting xmlns:xm="http://schemas.microsoft.com/office/excel/2006/main">
          <x14:cfRule type="iconSet" priority="1" id="{E8FDB98C-DFF8-43BF-B374-BD1F319B6C99}">
            <x14:iconSet iconSet="3Triangles">
              <x14:cfvo type="percent">
                <xm:f>0</xm:f>
              </x14:cfvo>
              <x14:cfvo type="formula">
                <xm:f>$Q$10</xm:f>
              </x14:cfvo>
              <x14:cfvo type="formula" gte="0">
                <xm:f>$S$10</xm:f>
              </x14:cfvo>
            </x14:iconSet>
          </x14:cfRule>
          <xm:sqref>N29:N37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GAPDH_12.12.23</vt:lpstr>
      <vt:lpstr>TNFa_13.12.23</vt:lpstr>
      <vt:lpstr>GAPDH_26.02.24</vt:lpstr>
      <vt:lpstr>TNFa_26.02.24</vt:lpstr>
      <vt:lpstr>GAPDH_29.02.24</vt:lpstr>
      <vt:lpstr>TNFa_29.02.24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Meseguer Beltran</dc:creator>
  <cp:lastModifiedBy>Maria Meseguer Beltran</cp:lastModifiedBy>
  <dcterms:created xsi:type="dcterms:W3CDTF">2023-12-18T10:59:06Z</dcterms:created>
  <dcterms:modified xsi:type="dcterms:W3CDTF">2024-03-18T16:08:18Z</dcterms:modified>
</cp:coreProperties>
</file>